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Users\52960202\Escritorio\2022\GRUPO ESTRUCTURADOR 2022\PROCESO MEDICAMENTOS\PRETERMINOS\"/>
    </mc:Choice>
  </mc:AlternateContent>
  <xr:revisionPtr revIDLastSave="0" documentId="8_{55437FD2-5605-4695-B66A-279D3C059704}" xr6:coauthVersionLast="47" xr6:coauthVersionMax="47" xr10:uidLastSave="{00000000-0000-0000-0000-000000000000}"/>
  <bookViews>
    <workbookView xWindow="-120" yWindow="-120" windowWidth="29040" windowHeight="15840" activeTab="1" xr2:uid="{4B9AFDEF-4096-6F46-9EE6-94157B597B35}"/>
  </bookViews>
  <sheets>
    <sheet name="VALOR BASE OFERTA" sheetId="8" r:id="rId1"/>
    <sheet name="MEDICAMENTOS" sheetId="1" r:id="rId2"/>
    <sheet name="FITO Y SUPLEMENTOS" sheetId="2" r:id="rId3"/>
    <sheet name="COSMETICOS" sheetId="3" r:id="rId4"/>
    <sheet name="INSUMOS" sheetId="4" r:id="rId5"/>
    <sheet name="PORCENTAJE ECONOMICO" sheetId="9" r:id="rId6"/>
    <sheet name="PRODUCTOS PACTADOS POSITIVA" sheetId="6" r:id="rId7"/>
  </sheets>
  <definedNames>
    <definedName name="_xlnm._FilterDatabase" localSheetId="3" hidden="1">COSMETICOS!$B$7:$AE$143</definedName>
    <definedName name="_xlnm._FilterDatabase" localSheetId="4" hidden="1">INSUMOS!$A$8:$V$462</definedName>
    <definedName name="_xlnm._FilterDatabase" localSheetId="1" hidden="1">MEDICAMENTOS!$A$6:$AD$785</definedName>
    <definedName name="_xlnm._FilterDatabase" localSheetId="6" hidden="1">'PRODUCTOS PACTADOS POSITIVA'!$B$6:$T$679</definedName>
    <definedName name="aa" localSheetId="5">#REF!</definedName>
    <definedName name="aa" localSheetId="0">#REF!</definedName>
    <definedName name="aa">#REF!</definedName>
    <definedName name="ab">#REF!</definedName>
    <definedName name="bb" localSheetId="5">#REF!</definedName>
    <definedName name="bb" localSheetId="0">#REF!</definedName>
    <definedName name="bb">#REF!</definedName>
    <definedName name="cosmeticos">COSMETICOS!$AB$144</definedName>
    <definedName name="Fito">'FITO Y SUPLEMENTOS'!$AB$34</definedName>
    <definedName name="insumos">INSUMOS!$T$462</definedName>
    <definedName name="medicamentos">MEDICAMENTOS!$AC$786</definedName>
    <definedName name="negociados">'PRODUCTOS PACTADOS POSITIVA'!$S$679</definedName>
    <definedName name="pecono1">'PORCENTAJE ECONOMICO'!$D$22</definedName>
    <definedName name="pecono11">'PORCENTAJE ECONOMICO'!$D$18</definedName>
    <definedName name="pecono12">'PORCENTAJE ECONOMICO'!$D$19</definedName>
    <definedName name="pecono13">'PORCENTAJE ECONOMICO'!$D$20</definedName>
    <definedName name="pecono2">'PORCENTAJE ECONOMICO'!$D$23</definedName>
    <definedName name="pecono3">'PORCENTAJE ECONOMICO'!$D$24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61" i="4" l="1"/>
  <c r="T460" i="4"/>
  <c r="T459" i="4"/>
  <c r="T458" i="4"/>
  <c r="T457" i="4"/>
  <c r="T456" i="4"/>
  <c r="T455" i="4"/>
  <c r="T454" i="4"/>
  <c r="T453" i="4"/>
  <c r="T452" i="4"/>
  <c r="T451" i="4"/>
  <c r="T450" i="4"/>
  <c r="T449" i="4"/>
  <c r="T448" i="4"/>
  <c r="T447" i="4"/>
  <c r="T446" i="4"/>
  <c r="T445" i="4"/>
  <c r="T444" i="4"/>
  <c r="T443" i="4"/>
  <c r="T442" i="4"/>
  <c r="T441" i="4"/>
  <c r="T440" i="4"/>
  <c r="T439" i="4"/>
  <c r="T438" i="4"/>
  <c r="T437" i="4"/>
  <c r="T436" i="4"/>
  <c r="T435" i="4"/>
  <c r="T434" i="4"/>
  <c r="T433" i="4"/>
  <c r="T432" i="4"/>
  <c r="T431" i="4"/>
  <c r="T430" i="4"/>
  <c r="T429" i="4"/>
  <c r="T428" i="4"/>
  <c r="T427" i="4"/>
  <c r="T426" i="4"/>
  <c r="T425" i="4"/>
  <c r="T424" i="4"/>
  <c r="T423" i="4"/>
  <c r="T422" i="4"/>
  <c r="T421" i="4"/>
  <c r="T420" i="4"/>
  <c r="T419" i="4"/>
  <c r="T418" i="4"/>
  <c r="T417" i="4"/>
  <c r="T416" i="4"/>
  <c r="T415" i="4"/>
  <c r="T414" i="4"/>
  <c r="T413" i="4"/>
  <c r="T412" i="4"/>
  <c r="T411" i="4"/>
  <c r="T410" i="4"/>
  <c r="T409" i="4"/>
  <c r="T408" i="4"/>
  <c r="T407" i="4"/>
  <c r="T406" i="4"/>
  <c r="T405" i="4"/>
  <c r="T404" i="4"/>
  <c r="T403" i="4"/>
  <c r="T402" i="4"/>
  <c r="T401" i="4"/>
  <c r="T400" i="4"/>
  <c r="T399" i="4"/>
  <c r="T398" i="4"/>
  <c r="T397" i="4"/>
  <c r="T396" i="4"/>
  <c r="T395" i="4"/>
  <c r="T394" i="4"/>
  <c r="T393" i="4"/>
  <c r="T392" i="4"/>
  <c r="T391" i="4"/>
  <c r="T390" i="4"/>
  <c r="T389" i="4"/>
  <c r="T388" i="4"/>
  <c r="T387" i="4"/>
  <c r="T386" i="4"/>
  <c r="T385" i="4"/>
  <c r="T384" i="4"/>
  <c r="T383" i="4"/>
  <c r="T382" i="4"/>
  <c r="T381" i="4"/>
  <c r="T380" i="4"/>
  <c r="T379" i="4"/>
  <c r="T378" i="4"/>
  <c r="T377" i="4"/>
  <c r="T376" i="4"/>
  <c r="T375" i="4"/>
  <c r="T374" i="4"/>
  <c r="T373" i="4"/>
  <c r="T372" i="4"/>
  <c r="T371" i="4"/>
  <c r="T370" i="4"/>
  <c r="T369" i="4"/>
  <c r="T368" i="4"/>
  <c r="T367" i="4"/>
  <c r="T366" i="4"/>
  <c r="T365" i="4"/>
  <c r="T364" i="4"/>
  <c r="T363" i="4"/>
  <c r="T362" i="4"/>
  <c r="T361" i="4"/>
  <c r="T360" i="4"/>
  <c r="T359" i="4"/>
  <c r="T358" i="4"/>
  <c r="T357" i="4"/>
  <c r="T356" i="4"/>
  <c r="T355" i="4"/>
  <c r="T354" i="4"/>
  <c r="T353" i="4"/>
  <c r="T352" i="4"/>
  <c r="T351" i="4"/>
  <c r="T350" i="4"/>
  <c r="T349" i="4"/>
  <c r="T348" i="4"/>
  <c r="T347" i="4"/>
  <c r="T346" i="4"/>
  <c r="T345" i="4"/>
  <c r="T344" i="4"/>
  <c r="T343" i="4"/>
  <c r="T342" i="4"/>
  <c r="T341" i="4"/>
  <c r="T340" i="4"/>
  <c r="T339" i="4"/>
  <c r="T338" i="4"/>
  <c r="T337" i="4"/>
  <c r="T336" i="4"/>
  <c r="T335" i="4"/>
  <c r="T334" i="4"/>
  <c r="T333" i="4"/>
  <c r="T332" i="4"/>
  <c r="T331" i="4"/>
  <c r="T330" i="4"/>
  <c r="T329" i="4"/>
  <c r="T328" i="4"/>
  <c r="T327" i="4"/>
  <c r="T326" i="4"/>
  <c r="T325" i="4"/>
  <c r="T324" i="4"/>
  <c r="T323" i="4"/>
  <c r="T322" i="4"/>
  <c r="T321" i="4"/>
  <c r="T320" i="4"/>
  <c r="T319" i="4"/>
  <c r="T318" i="4"/>
  <c r="T317" i="4"/>
  <c r="T316" i="4"/>
  <c r="T315" i="4"/>
  <c r="T314" i="4"/>
  <c r="T313" i="4"/>
  <c r="T312" i="4"/>
  <c r="T311" i="4"/>
  <c r="T310" i="4"/>
  <c r="T309" i="4"/>
  <c r="T308" i="4"/>
  <c r="T307" i="4"/>
  <c r="T306" i="4"/>
  <c r="T305" i="4"/>
  <c r="T304" i="4"/>
  <c r="T303" i="4"/>
  <c r="T302" i="4"/>
  <c r="T301" i="4"/>
  <c r="T300" i="4"/>
  <c r="T299" i="4"/>
  <c r="T298" i="4"/>
  <c r="T297" i="4"/>
  <c r="T296" i="4"/>
  <c r="T295" i="4"/>
  <c r="T294" i="4"/>
  <c r="T293" i="4"/>
  <c r="T292" i="4"/>
  <c r="T291" i="4"/>
  <c r="T290" i="4"/>
  <c r="T289" i="4"/>
  <c r="T288" i="4"/>
  <c r="T287" i="4"/>
  <c r="T286" i="4"/>
  <c r="T285" i="4"/>
  <c r="T284" i="4"/>
  <c r="T283" i="4"/>
  <c r="T282" i="4"/>
  <c r="T281" i="4"/>
  <c r="T280" i="4"/>
  <c r="T279" i="4"/>
  <c r="T278" i="4"/>
  <c r="T277" i="4"/>
  <c r="T276" i="4"/>
  <c r="T275" i="4"/>
  <c r="T274" i="4"/>
  <c r="T273" i="4"/>
  <c r="T272" i="4"/>
  <c r="T271" i="4"/>
  <c r="T270" i="4"/>
  <c r="T269" i="4"/>
  <c r="T268" i="4"/>
  <c r="T267" i="4"/>
  <c r="T266" i="4"/>
  <c r="T265" i="4"/>
  <c r="T264" i="4"/>
  <c r="T263" i="4"/>
  <c r="T262" i="4"/>
  <c r="T261" i="4"/>
  <c r="T260" i="4"/>
  <c r="T259" i="4"/>
  <c r="T258" i="4"/>
  <c r="T257" i="4"/>
  <c r="T256" i="4"/>
  <c r="T255" i="4"/>
  <c r="T254" i="4"/>
  <c r="T253" i="4"/>
  <c r="T252" i="4"/>
  <c r="T251" i="4"/>
  <c r="T250" i="4"/>
  <c r="T249" i="4"/>
  <c r="T248" i="4"/>
  <c r="T247" i="4"/>
  <c r="T246" i="4"/>
  <c r="T245" i="4"/>
  <c r="T244" i="4"/>
  <c r="T243" i="4"/>
  <c r="T242" i="4"/>
  <c r="T241" i="4"/>
  <c r="T240" i="4"/>
  <c r="T239" i="4"/>
  <c r="T238" i="4"/>
  <c r="T237" i="4"/>
  <c r="T236" i="4"/>
  <c r="T235" i="4"/>
  <c r="T234" i="4"/>
  <c r="T233" i="4"/>
  <c r="T232" i="4"/>
  <c r="T231" i="4"/>
  <c r="T230" i="4"/>
  <c r="T229" i="4"/>
  <c r="T228" i="4"/>
  <c r="T227" i="4"/>
  <c r="T226" i="4"/>
  <c r="T225" i="4"/>
  <c r="T224" i="4"/>
  <c r="T223" i="4"/>
  <c r="T222" i="4"/>
  <c r="T221" i="4"/>
  <c r="T220" i="4"/>
  <c r="T219" i="4"/>
  <c r="T218" i="4"/>
  <c r="T217" i="4"/>
  <c r="T216" i="4"/>
  <c r="T215" i="4"/>
  <c r="T214" i="4"/>
  <c r="T213" i="4"/>
  <c r="T212" i="4"/>
  <c r="T211" i="4"/>
  <c r="T210" i="4"/>
  <c r="T209" i="4"/>
  <c r="T208" i="4"/>
  <c r="T207" i="4"/>
  <c r="T206" i="4"/>
  <c r="T205" i="4"/>
  <c r="T204" i="4"/>
  <c r="T203" i="4"/>
  <c r="T202" i="4"/>
  <c r="T201" i="4"/>
  <c r="T200" i="4"/>
  <c r="T199" i="4"/>
  <c r="T198" i="4"/>
  <c r="T197" i="4"/>
  <c r="T196" i="4"/>
  <c r="T195" i="4"/>
  <c r="T194" i="4"/>
  <c r="T193" i="4"/>
  <c r="T192" i="4"/>
  <c r="T191" i="4"/>
  <c r="T190" i="4"/>
  <c r="T189" i="4"/>
  <c r="T188" i="4"/>
  <c r="T187" i="4"/>
  <c r="T186" i="4"/>
  <c r="T185" i="4"/>
  <c r="T184" i="4"/>
  <c r="T183" i="4"/>
  <c r="T182" i="4"/>
  <c r="T181" i="4"/>
  <c r="T180" i="4"/>
  <c r="T179" i="4"/>
  <c r="T178" i="4"/>
  <c r="T177" i="4"/>
  <c r="T176" i="4"/>
  <c r="T175" i="4"/>
  <c r="T174" i="4"/>
  <c r="T173" i="4"/>
  <c r="T172" i="4"/>
  <c r="T171" i="4"/>
  <c r="T170" i="4"/>
  <c r="T169" i="4"/>
  <c r="T168" i="4"/>
  <c r="T167" i="4"/>
  <c r="T166" i="4"/>
  <c r="T165" i="4"/>
  <c r="T164" i="4"/>
  <c r="T163" i="4"/>
  <c r="T162" i="4"/>
  <c r="T161" i="4"/>
  <c r="T160" i="4"/>
  <c r="T159" i="4"/>
  <c r="T158" i="4"/>
  <c r="T157" i="4"/>
  <c r="T156" i="4"/>
  <c r="T155" i="4"/>
  <c r="T154" i="4"/>
  <c r="T153" i="4"/>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AB143" i="3"/>
  <c r="AB142" i="3"/>
  <c r="AB141" i="3"/>
  <c r="AB140" i="3"/>
  <c r="AB139" i="3"/>
  <c r="AB138" i="3"/>
  <c r="AB137" i="3"/>
  <c r="AB136" i="3"/>
  <c r="AB135" i="3"/>
  <c r="AB134" i="3"/>
  <c r="AB133" i="3"/>
  <c r="AB132" i="3"/>
  <c r="AB131" i="3"/>
  <c r="AB130" i="3"/>
  <c r="AB129" i="3"/>
  <c r="AB128" i="3"/>
  <c r="AB127" i="3"/>
  <c r="AB126" i="3"/>
  <c r="AB125" i="3"/>
  <c r="AB124" i="3"/>
  <c r="AB123" i="3"/>
  <c r="AB122" i="3"/>
  <c r="AB121" i="3"/>
  <c r="AB120" i="3"/>
  <c r="AB119" i="3"/>
  <c r="AB118" i="3"/>
  <c r="AB117" i="3"/>
  <c r="AB116" i="3"/>
  <c r="AB115" i="3"/>
  <c r="AB114" i="3"/>
  <c r="AB113" i="3"/>
  <c r="AB112" i="3"/>
  <c r="AB111" i="3"/>
  <c r="AB110" i="3"/>
  <c r="AB109" i="3"/>
  <c r="AB108" i="3"/>
  <c r="AB107" i="3"/>
  <c r="AB106" i="3"/>
  <c r="AB105" i="3"/>
  <c r="AB104" i="3"/>
  <c r="AB103" i="3"/>
  <c r="AB102" i="3"/>
  <c r="AB101" i="3"/>
  <c r="AB100"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AB9" i="3"/>
  <c r="AB8" i="3"/>
  <c r="AC785" i="1"/>
  <c r="AC784" i="1"/>
  <c r="AC783" i="1"/>
  <c r="AC782" i="1"/>
  <c r="AC781" i="1"/>
  <c r="AC780" i="1"/>
  <c r="AC779" i="1"/>
  <c r="AC778" i="1"/>
  <c r="AC777" i="1"/>
  <c r="AC776" i="1"/>
  <c r="AC775" i="1"/>
  <c r="AC774" i="1"/>
  <c r="AC773" i="1"/>
  <c r="AC772" i="1"/>
  <c r="AC771" i="1"/>
  <c r="AC770" i="1"/>
  <c r="AC769" i="1"/>
  <c r="AC768" i="1"/>
  <c r="AC767" i="1"/>
  <c r="AC766" i="1"/>
  <c r="AC765" i="1"/>
  <c r="AC764" i="1"/>
  <c r="AC763" i="1"/>
  <c r="AC762" i="1"/>
  <c r="AC761" i="1"/>
  <c r="AC760" i="1"/>
  <c r="AC759" i="1"/>
  <c r="AC758" i="1"/>
  <c r="AC757" i="1"/>
  <c r="AC756" i="1"/>
  <c r="AC755" i="1"/>
  <c r="AC754" i="1"/>
  <c r="AC753" i="1"/>
  <c r="AC752" i="1"/>
  <c r="AC751" i="1"/>
  <c r="AC750" i="1"/>
  <c r="AC749" i="1"/>
  <c r="AC748" i="1"/>
  <c r="AC747" i="1"/>
  <c r="AC746" i="1"/>
  <c r="AC745" i="1"/>
  <c r="AC744" i="1"/>
  <c r="AC743" i="1"/>
  <c r="AC742" i="1"/>
  <c r="AC741" i="1"/>
  <c r="AC740" i="1"/>
  <c r="AC739" i="1"/>
  <c r="AC738" i="1"/>
  <c r="AC737" i="1"/>
  <c r="AC736" i="1"/>
  <c r="AC735" i="1"/>
  <c r="AC734" i="1"/>
  <c r="AC733" i="1"/>
  <c r="AC732" i="1"/>
  <c r="AC731" i="1"/>
  <c r="AC730" i="1"/>
  <c r="AC729" i="1"/>
  <c r="AC728" i="1"/>
  <c r="AC727" i="1"/>
  <c r="AC726" i="1"/>
  <c r="AC725" i="1"/>
  <c r="AC724" i="1"/>
  <c r="AC723" i="1"/>
  <c r="AC722" i="1"/>
  <c r="AC721" i="1"/>
  <c r="AC720" i="1"/>
  <c r="AC719" i="1"/>
  <c r="AC718" i="1"/>
  <c r="AC717" i="1"/>
  <c r="AC716" i="1"/>
  <c r="AC715" i="1"/>
  <c r="AC714" i="1"/>
  <c r="AC713" i="1"/>
  <c r="AC712" i="1"/>
  <c r="AC711" i="1"/>
  <c r="AC710" i="1"/>
  <c r="AC709" i="1"/>
  <c r="AC708" i="1"/>
  <c r="AC707" i="1"/>
  <c r="AC706" i="1"/>
  <c r="AC705" i="1"/>
  <c r="AC704" i="1"/>
  <c r="AC703" i="1"/>
  <c r="AC702" i="1"/>
  <c r="AC701" i="1"/>
  <c r="AC700" i="1"/>
  <c r="AC699" i="1"/>
  <c r="AC698" i="1"/>
  <c r="AC697" i="1"/>
  <c r="AC696" i="1"/>
  <c r="AC695" i="1"/>
  <c r="AC694" i="1"/>
  <c r="AC693" i="1"/>
  <c r="AC692" i="1"/>
  <c r="AC691" i="1"/>
  <c r="AC690" i="1"/>
  <c r="AC689" i="1"/>
  <c r="AC688" i="1"/>
  <c r="AC687" i="1"/>
  <c r="AC686" i="1"/>
  <c r="AC685" i="1"/>
  <c r="AC684" i="1"/>
  <c r="AC683" i="1"/>
  <c r="AC682" i="1"/>
  <c r="AC681" i="1"/>
  <c r="AC680" i="1"/>
  <c r="AC679" i="1"/>
  <c r="AC678" i="1"/>
  <c r="AC677" i="1"/>
  <c r="AC676" i="1"/>
  <c r="AC675" i="1"/>
  <c r="AC674" i="1"/>
  <c r="AC673" i="1"/>
  <c r="AC672" i="1"/>
  <c r="AC671" i="1"/>
  <c r="AC670" i="1"/>
  <c r="AC669" i="1"/>
  <c r="AC668" i="1"/>
  <c r="AC667" i="1"/>
  <c r="AC666" i="1"/>
  <c r="AC665" i="1"/>
  <c r="AC664" i="1"/>
  <c r="AC663" i="1"/>
  <c r="AC662" i="1"/>
  <c r="AC661" i="1"/>
  <c r="AC660" i="1"/>
  <c r="AC659" i="1"/>
  <c r="AC658" i="1"/>
  <c r="AC657" i="1"/>
  <c r="AC656" i="1"/>
  <c r="AC655" i="1"/>
  <c r="AC654" i="1"/>
  <c r="AC653" i="1"/>
  <c r="AC652" i="1"/>
  <c r="AC651" i="1"/>
  <c r="AC650" i="1"/>
  <c r="AC649" i="1"/>
  <c r="AC648" i="1"/>
  <c r="AC647" i="1"/>
  <c r="AC646" i="1"/>
  <c r="AC645" i="1"/>
  <c r="AC644" i="1"/>
  <c r="AC643" i="1"/>
  <c r="AC642" i="1"/>
  <c r="AC641" i="1"/>
  <c r="AC640" i="1"/>
  <c r="AC639" i="1"/>
  <c r="AC638" i="1"/>
  <c r="AC637" i="1"/>
  <c r="AC636" i="1"/>
  <c r="AC635" i="1"/>
  <c r="AC634" i="1"/>
  <c r="AC633" i="1"/>
  <c r="AC632" i="1"/>
  <c r="AC631" i="1"/>
  <c r="AC630" i="1"/>
  <c r="AC629" i="1"/>
  <c r="AC628" i="1"/>
  <c r="AC627" i="1"/>
  <c r="AC626" i="1"/>
  <c r="AC625" i="1"/>
  <c r="AC624" i="1"/>
  <c r="AC623" i="1"/>
  <c r="AC622" i="1"/>
  <c r="AC621" i="1"/>
  <c r="AC620" i="1"/>
  <c r="AC619" i="1"/>
  <c r="AC618" i="1"/>
  <c r="AC617" i="1"/>
  <c r="AC616" i="1"/>
  <c r="AC615" i="1"/>
  <c r="AC614" i="1"/>
  <c r="AC613" i="1"/>
  <c r="AC612" i="1"/>
  <c r="AC611" i="1"/>
  <c r="AC610" i="1"/>
  <c r="AC609" i="1"/>
  <c r="AC608" i="1"/>
  <c r="AC607" i="1"/>
  <c r="AC606" i="1"/>
  <c r="AC605" i="1"/>
  <c r="AC604" i="1"/>
  <c r="AC603" i="1"/>
  <c r="AC602" i="1"/>
  <c r="AC601" i="1"/>
  <c r="AC600" i="1"/>
  <c r="AC599" i="1"/>
  <c r="AC598" i="1"/>
  <c r="AC597" i="1"/>
  <c r="AC596" i="1"/>
  <c r="AC595" i="1"/>
  <c r="AC594" i="1"/>
  <c r="AC593" i="1"/>
  <c r="AC592" i="1"/>
  <c r="AC591" i="1"/>
  <c r="AC590" i="1"/>
  <c r="AC589" i="1"/>
  <c r="AC588" i="1"/>
  <c r="AC587" i="1"/>
  <c r="AC586" i="1"/>
  <c r="AC585" i="1"/>
  <c r="AC584" i="1"/>
  <c r="AC583" i="1"/>
  <c r="AC582" i="1"/>
  <c r="AC581" i="1"/>
  <c r="AC580" i="1"/>
  <c r="AC579" i="1"/>
  <c r="AC578" i="1"/>
  <c r="AC577" i="1"/>
  <c r="AC576" i="1"/>
  <c r="AC575" i="1"/>
  <c r="AC574" i="1"/>
  <c r="AC573" i="1"/>
  <c r="AC572" i="1"/>
  <c r="AC571" i="1"/>
  <c r="AC570" i="1"/>
  <c r="AC569" i="1"/>
  <c r="AC568" i="1"/>
  <c r="AC567" i="1"/>
  <c r="AC566" i="1"/>
  <c r="AC565" i="1"/>
  <c r="AC564" i="1"/>
  <c r="AC563" i="1"/>
  <c r="AC562" i="1"/>
  <c r="AC561" i="1"/>
  <c r="AC560" i="1"/>
  <c r="AC559" i="1"/>
  <c r="AC558" i="1"/>
  <c r="AC557" i="1"/>
  <c r="AC556" i="1"/>
  <c r="AC555" i="1"/>
  <c r="AC554" i="1"/>
  <c r="AC553" i="1"/>
  <c r="AC552" i="1"/>
  <c r="AC551" i="1"/>
  <c r="AC550" i="1"/>
  <c r="AC549" i="1"/>
  <c r="AC548" i="1"/>
  <c r="AC547" i="1"/>
  <c r="AC546" i="1"/>
  <c r="AC545" i="1"/>
  <c r="AC544" i="1"/>
  <c r="AC543" i="1"/>
  <c r="AC542" i="1"/>
  <c r="AC541" i="1"/>
  <c r="AC540" i="1"/>
  <c r="AC539" i="1"/>
  <c r="AC538" i="1"/>
  <c r="AC537" i="1"/>
  <c r="AC536" i="1"/>
  <c r="AC535" i="1"/>
  <c r="AC534" i="1"/>
  <c r="AC533" i="1"/>
  <c r="AC532" i="1"/>
  <c r="AC531" i="1"/>
  <c r="AC530" i="1"/>
  <c r="AC529" i="1"/>
  <c r="AC528" i="1"/>
  <c r="AC527" i="1"/>
  <c r="AC526" i="1"/>
  <c r="AC525" i="1"/>
  <c r="AC524" i="1"/>
  <c r="AC523" i="1"/>
  <c r="AC522" i="1"/>
  <c r="AC521" i="1"/>
  <c r="AC520" i="1"/>
  <c r="AC519" i="1"/>
  <c r="AC518" i="1"/>
  <c r="AC517" i="1"/>
  <c r="AC516" i="1"/>
  <c r="AC515" i="1"/>
  <c r="AC514" i="1"/>
  <c r="AC513" i="1"/>
  <c r="AC512" i="1"/>
  <c r="AC511" i="1"/>
  <c r="AC510" i="1"/>
  <c r="AC509" i="1"/>
  <c r="AC508" i="1"/>
  <c r="AC507" i="1"/>
  <c r="AC506" i="1"/>
  <c r="AC505" i="1"/>
  <c r="AC504" i="1"/>
  <c r="AC503" i="1"/>
  <c r="AC502" i="1"/>
  <c r="AC501" i="1"/>
  <c r="AC500" i="1"/>
  <c r="AC499" i="1"/>
  <c r="AC498" i="1"/>
  <c r="AC497" i="1"/>
  <c r="AC496" i="1"/>
  <c r="AC495" i="1"/>
  <c r="AC494" i="1"/>
  <c r="AC493" i="1"/>
  <c r="AC492" i="1"/>
  <c r="AC491" i="1"/>
  <c r="AC490" i="1"/>
  <c r="AC489" i="1"/>
  <c r="AC488" i="1"/>
  <c r="AC487" i="1"/>
  <c r="AC486" i="1"/>
  <c r="AC485" i="1"/>
  <c r="AC484" i="1"/>
  <c r="AC483" i="1"/>
  <c r="AC482" i="1"/>
  <c r="AC481" i="1"/>
  <c r="AC480" i="1"/>
  <c r="AC479" i="1"/>
  <c r="AC478" i="1"/>
  <c r="AC477" i="1"/>
  <c r="AC476" i="1"/>
  <c r="AC475" i="1"/>
  <c r="AC474" i="1"/>
  <c r="AC473" i="1"/>
  <c r="AC472" i="1"/>
  <c r="AC471" i="1"/>
  <c r="AC470" i="1"/>
  <c r="AC469" i="1"/>
  <c r="AC468" i="1"/>
  <c r="AC467" i="1"/>
  <c r="AC466" i="1"/>
  <c r="AC465" i="1"/>
  <c r="AC464" i="1"/>
  <c r="AC463" i="1"/>
  <c r="AC462" i="1"/>
  <c r="AC461" i="1"/>
  <c r="AC460" i="1"/>
  <c r="AC459" i="1"/>
  <c r="AC458" i="1"/>
  <c r="AC457" i="1"/>
  <c r="AC456" i="1"/>
  <c r="AC455" i="1"/>
  <c r="AC454" i="1"/>
  <c r="AC453" i="1"/>
  <c r="AC452" i="1"/>
  <c r="AC451" i="1"/>
  <c r="AC450" i="1"/>
  <c r="AC449" i="1"/>
  <c r="AC448" i="1"/>
  <c r="AC447" i="1"/>
  <c r="AC446" i="1"/>
  <c r="AC445" i="1"/>
  <c r="AC444" i="1"/>
  <c r="AC443" i="1"/>
  <c r="AC442" i="1"/>
  <c r="AC441" i="1"/>
  <c r="AC440" i="1"/>
  <c r="AC439" i="1"/>
  <c r="AC438" i="1"/>
  <c r="AC437" i="1"/>
  <c r="AC436" i="1"/>
  <c r="AC435" i="1"/>
  <c r="AC434" i="1"/>
  <c r="AC433" i="1"/>
  <c r="AC432" i="1"/>
  <c r="AC431" i="1"/>
  <c r="AC430" i="1"/>
  <c r="AC429" i="1"/>
  <c r="AC428" i="1"/>
  <c r="AC427" i="1"/>
  <c r="AC426" i="1"/>
  <c r="AC425" i="1"/>
  <c r="AC424" i="1"/>
  <c r="AC423" i="1"/>
  <c r="AC422" i="1"/>
  <c r="AC421" i="1"/>
  <c r="AC420" i="1"/>
  <c r="AC419" i="1"/>
  <c r="AC418" i="1"/>
  <c r="AC417" i="1"/>
  <c r="AC416" i="1"/>
  <c r="AC415" i="1"/>
  <c r="AC414" i="1"/>
  <c r="AC413" i="1"/>
  <c r="AC412" i="1"/>
  <c r="AC411" i="1"/>
  <c r="AC410" i="1"/>
  <c r="AC409" i="1"/>
  <c r="AC408" i="1"/>
  <c r="AC407" i="1"/>
  <c r="AC406" i="1"/>
  <c r="AC405" i="1"/>
  <c r="AC404" i="1"/>
  <c r="AC403" i="1"/>
  <c r="AC402" i="1"/>
  <c r="AC401" i="1"/>
  <c r="AC400" i="1"/>
  <c r="AC399" i="1"/>
  <c r="AC398" i="1"/>
  <c r="AC397" i="1"/>
  <c r="AC396" i="1"/>
  <c r="AC395" i="1"/>
  <c r="AC394" i="1"/>
  <c r="AC393" i="1"/>
  <c r="AC392" i="1"/>
  <c r="AC391" i="1"/>
  <c r="AC390" i="1"/>
  <c r="AC389" i="1"/>
  <c r="AC388" i="1"/>
  <c r="AC387" i="1"/>
  <c r="AC386" i="1"/>
  <c r="AC385" i="1"/>
  <c r="AC384" i="1"/>
  <c r="AC383" i="1"/>
  <c r="AC382" i="1"/>
  <c r="AC381" i="1"/>
  <c r="AC380" i="1"/>
  <c r="AC379" i="1"/>
  <c r="AC378" i="1"/>
  <c r="AC377" i="1"/>
  <c r="AC376" i="1"/>
  <c r="AC375" i="1"/>
  <c r="AC374" i="1"/>
  <c r="AC373" i="1"/>
  <c r="AC372" i="1"/>
  <c r="AC371" i="1"/>
  <c r="AC370" i="1"/>
  <c r="AC369" i="1"/>
  <c r="AC368" i="1"/>
  <c r="AC367" i="1"/>
  <c r="AC366" i="1"/>
  <c r="AC365" i="1"/>
  <c r="AC364" i="1"/>
  <c r="AC363" i="1"/>
  <c r="AC362" i="1"/>
  <c r="AC361" i="1"/>
  <c r="AC360" i="1"/>
  <c r="AC359" i="1"/>
  <c r="AC358" i="1"/>
  <c r="AC357" i="1"/>
  <c r="AC356" i="1"/>
  <c r="AC355" i="1"/>
  <c r="AC354" i="1"/>
  <c r="AC353" i="1"/>
  <c r="AC352" i="1"/>
  <c r="AC351" i="1"/>
  <c r="AC350" i="1"/>
  <c r="AC349" i="1"/>
  <c r="AC348" i="1"/>
  <c r="AC347" i="1"/>
  <c r="AC346" i="1"/>
  <c r="AC345" i="1"/>
  <c r="AC344" i="1"/>
  <c r="AC343" i="1"/>
  <c r="AC342" i="1"/>
  <c r="AC341" i="1"/>
  <c r="AC340" i="1"/>
  <c r="AC339" i="1"/>
  <c r="AC338" i="1"/>
  <c r="AC337" i="1"/>
  <c r="AC336" i="1"/>
  <c r="AC335" i="1"/>
  <c r="AC334" i="1"/>
  <c r="AC333" i="1"/>
  <c r="AC332" i="1"/>
  <c r="AC331" i="1"/>
  <c r="AC330" i="1"/>
  <c r="AC329" i="1"/>
  <c r="AC328" i="1"/>
  <c r="AC327" i="1"/>
  <c r="AC326" i="1"/>
  <c r="AC325" i="1"/>
  <c r="AC324" i="1"/>
  <c r="AC323" i="1"/>
  <c r="AC322" i="1"/>
  <c r="AC321" i="1"/>
  <c r="AC320" i="1"/>
  <c r="AC319" i="1"/>
  <c r="AC318" i="1"/>
  <c r="AC317" i="1"/>
  <c r="AC316" i="1"/>
  <c r="AC315" i="1"/>
  <c r="AC314" i="1"/>
  <c r="AC313" i="1"/>
  <c r="AC312" i="1"/>
  <c r="AC311" i="1"/>
  <c r="AC310" i="1"/>
  <c r="AC309" i="1"/>
  <c r="AC308" i="1"/>
  <c r="AC307" i="1"/>
  <c r="AC306" i="1"/>
  <c r="AC305" i="1"/>
  <c r="AC304" i="1"/>
  <c r="AC303" i="1"/>
  <c r="AC302" i="1"/>
  <c r="AC301" i="1"/>
  <c r="AC300" i="1"/>
  <c r="AC299" i="1"/>
  <c r="AC298" i="1"/>
  <c r="AC297" i="1"/>
  <c r="AC296" i="1"/>
  <c r="AC295" i="1"/>
  <c r="AC294" i="1"/>
  <c r="AC293" i="1"/>
  <c r="AC292" i="1"/>
  <c r="AC291" i="1"/>
  <c r="AC290" i="1"/>
  <c r="AC289" i="1"/>
  <c r="AC288" i="1"/>
  <c r="AC287" i="1"/>
  <c r="AC286" i="1"/>
  <c r="AC285" i="1"/>
  <c r="AC284" i="1"/>
  <c r="AC283" i="1"/>
  <c r="AC282" i="1"/>
  <c r="AC281" i="1"/>
  <c r="AC280" i="1"/>
  <c r="AC279" i="1"/>
  <c r="AC278" i="1"/>
  <c r="AC277" i="1"/>
  <c r="AC276" i="1"/>
  <c r="AC275" i="1"/>
  <c r="AC274" i="1"/>
  <c r="AC273" i="1"/>
  <c r="AC272" i="1"/>
  <c r="AC271" i="1"/>
  <c r="AC270" i="1"/>
  <c r="AC269" i="1"/>
  <c r="AC268" i="1"/>
  <c r="AC267" i="1"/>
  <c r="AC266" i="1"/>
  <c r="AC265" i="1"/>
  <c r="AC264" i="1"/>
  <c r="AC263" i="1"/>
  <c r="AC262" i="1"/>
  <c r="AC261" i="1"/>
  <c r="AC260" i="1"/>
  <c r="AC259" i="1"/>
  <c r="AC258" i="1"/>
  <c r="AC257" i="1"/>
  <c r="AC256" i="1"/>
  <c r="AC255" i="1"/>
  <c r="AC254" i="1"/>
  <c r="AC253" i="1"/>
  <c r="AC252" i="1"/>
  <c r="AC251" i="1"/>
  <c r="AC250" i="1"/>
  <c r="AC249" i="1"/>
  <c r="AC248" i="1"/>
  <c r="AC247" i="1"/>
  <c r="AC246" i="1"/>
  <c r="AC245" i="1"/>
  <c r="AC244" i="1"/>
  <c r="AC243" i="1"/>
  <c r="AC242" i="1"/>
  <c r="AC241" i="1"/>
  <c r="AC240" i="1"/>
  <c r="AC239" i="1"/>
  <c r="AC238" i="1"/>
  <c r="AC237" i="1"/>
  <c r="AC236" i="1"/>
  <c r="AC235" i="1"/>
  <c r="AC234" i="1"/>
  <c r="AC233" i="1"/>
  <c r="AC232" i="1"/>
  <c r="AC231" i="1"/>
  <c r="AC230" i="1"/>
  <c r="AC229" i="1"/>
  <c r="AC228" i="1"/>
  <c r="AC227" i="1"/>
  <c r="AC226" i="1"/>
  <c r="AC225" i="1"/>
  <c r="AC224" i="1"/>
  <c r="AC223" i="1"/>
  <c r="AC222" i="1"/>
  <c r="AC221" i="1"/>
  <c r="AC220" i="1"/>
  <c r="AC219" i="1"/>
  <c r="AC218" i="1"/>
  <c r="AC217" i="1"/>
  <c r="AC216" i="1"/>
  <c r="AC215" i="1"/>
  <c r="AC214" i="1"/>
  <c r="AC213" i="1"/>
  <c r="AC212" i="1"/>
  <c r="AC211" i="1"/>
  <c r="AC210" i="1"/>
  <c r="AC209" i="1"/>
  <c r="AC208" i="1"/>
  <c r="AC207" i="1"/>
  <c r="AC206" i="1"/>
  <c r="AC205" i="1"/>
  <c r="AC204" i="1"/>
  <c r="AC203" i="1"/>
  <c r="AC202" i="1"/>
  <c r="AC201" i="1"/>
  <c r="AC200" i="1"/>
  <c r="AC199" i="1"/>
  <c r="AC198" i="1"/>
  <c r="AC197" i="1"/>
  <c r="AC196" i="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AC150" i="1"/>
  <c r="AC149" i="1"/>
  <c r="AC148" i="1"/>
  <c r="AC147" i="1"/>
  <c r="AC146" i="1"/>
  <c r="AC145" i="1"/>
  <c r="AC144" i="1"/>
  <c r="AC143" i="1"/>
  <c r="AC142" i="1"/>
  <c r="AC141" i="1"/>
  <c r="AC140" i="1"/>
  <c r="AC139" i="1"/>
  <c r="AC138" i="1"/>
  <c r="AC137" i="1"/>
  <c r="AC136" i="1"/>
  <c r="AC135" i="1"/>
  <c r="AC134" i="1"/>
  <c r="AC133" i="1"/>
  <c r="AC132" i="1"/>
  <c r="AC131" i="1"/>
  <c r="AC130" i="1"/>
  <c r="AC129" i="1"/>
  <c r="AC128" i="1"/>
  <c r="AC127" i="1"/>
  <c r="AC126" i="1"/>
  <c r="AC125" i="1"/>
  <c r="AC124" i="1"/>
  <c r="AC123" i="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AC8" i="1"/>
  <c r="F462" i="4"/>
  <c r="P144" i="3"/>
  <c r="P34" i="2"/>
  <c r="Q786" i="1" l="1"/>
  <c r="AB20" i="2" l="1"/>
  <c r="AB19" i="2"/>
  <c r="AB18" i="2"/>
  <c r="AB17" i="2"/>
  <c r="AB16" i="2"/>
  <c r="AB15" i="2"/>
  <c r="AB14" i="2"/>
  <c r="AB13" i="2"/>
  <c r="AB12" i="2"/>
  <c r="AB11" i="2"/>
  <c r="AB10" i="2"/>
  <c r="AB9" i="2"/>
  <c r="AB8" i="2"/>
  <c r="AB144" i="3" l="1"/>
  <c r="T462" i="4"/>
  <c r="E461" i="4" l="1"/>
  <c r="E460" i="4"/>
  <c r="E459" i="4"/>
  <c r="E458" i="4"/>
  <c r="E457" i="4"/>
  <c r="E456" i="4"/>
  <c r="E455" i="4"/>
  <c r="E454" i="4"/>
  <c r="E453" i="4"/>
  <c r="E452" i="4"/>
  <c r="E451" i="4"/>
  <c r="E450" i="4"/>
  <c r="E449" i="4"/>
  <c r="E448" i="4"/>
  <c r="E447" i="4"/>
  <c r="E446" i="4"/>
  <c r="E445" i="4"/>
  <c r="E444" i="4"/>
  <c r="E443" i="4"/>
  <c r="E442" i="4"/>
  <c r="E441" i="4"/>
  <c r="E440" i="4"/>
  <c r="E439" i="4"/>
  <c r="E438" i="4"/>
  <c r="E437" i="4"/>
  <c r="E436" i="4"/>
  <c r="E435" i="4"/>
  <c r="E434" i="4"/>
  <c r="E433" i="4"/>
  <c r="E432" i="4"/>
  <c r="E431" i="4"/>
  <c r="E430" i="4"/>
  <c r="E429" i="4"/>
  <c r="E428" i="4"/>
  <c r="E427" i="4"/>
  <c r="E426" i="4"/>
  <c r="E425" i="4"/>
  <c r="E424" i="4"/>
  <c r="E423" i="4"/>
  <c r="E422" i="4"/>
  <c r="E421" i="4"/>
  <c r="E420" i="4"/>
  <c r="E419" i="4"/>
  <c r="E418" i="4"/>
  <c r="E417" i="4"/>
  <c r="E416" i="4"/>
  <c r="E415" i="4"/>
  <c r="E414" i="4"/>
  <c r="E413" i="4"/>
  <c r="E412" i="4"/>
  <c r="E411" i="4"/>
  <c r="E410" i="4"/>
  <c r="E409" i="4"/>
  <c r="E408" i="4"/>
  <c r="E407" i="4"/>
  <c r="E406" i="4"/>
  <c r="E405" i="4"/>
  <c r="E404" i="4"/>
  <c r="E403" i="4"/>
  <c r="E402" i="4"/>
  <c r="E401" i="4"/>
  <c r="E400" i="4"/>
  <c r="E399" i="4"/>
  <c r="E398" i="4"/>
  <c r="E397" i="4"/>
  <c r="E396" i="4"/>
  <c r="E395" i="4"/>
  <c r="E394" i="4"/>
  <c r="E393" i="4"/>
  <c r="E392" i="4"/>
  <c r="E391" i="4"/>
  <c r="E390" i="4"/>
  <c r="E389" i="4"/>
  <c r="E388" i="4"/>
  <c r="E387" i="4"/>
  <c r="E386" i="4"/>
  <c r="E385" i="4"/>
  <c r="E384" i="4"/>
  <c r="E383" i="4"/>
  <c r="E382" i="4"/>
  <c r="E381" i="4"/>
  <c r="E380" i="4"/>
  <c r="E379" i="4"/>
  <c r="E378" i="4"/>
  <c r="E377" i="4"/>
  <c r="E376" i="4"/>
  <c r="E375" i="4"/>
  <c r="E374" i="4"/>
  <c r="E373" i="4"/>
  <c r="E372" i="4"/>
  <c r="E371" i="4"/>
  <c r="E370" i="4"/>
  <c r="E369" i="4"/>
  <c r="E368" i="4"/>
  <c r="E367" i="4"/>
  <c r="E366" i="4"/>
  <c r="E365" i="4"/>
  <c r="E364" i="4"/>
  <c r="E363" i="4"/>
  <c r="E362" i="4"/>
  <c r="E361" i="4"/>
  <c r="E360" i="4"/>
  <c r="E359" i="4"/>
  <c r="E358" i="4"/>
  <c r="E357" i="4"/>
  <c r="E356" i="4"/>
  <c r="E355" i="4"/>
  <c r="E354" i="4"/>
  <c r="E353" i="4"/>
  <c r="E352" i="4"/>
  <c r="E351" i="4"/>
  <c r="E350" i="4"/>
  <c r="E349" i="4"/>
  <c r="E348" i="4"/>
  <c r="E347" i="4"/>
  <c r="E346" i="4"/>
  <c r="E345" i="4"/>
  <c r="E344" i="4"/>
  <c r="E343" i="4"/>
  <c r="E342" i="4"/>
  <c r="E341" i="4"/>
  <c r="E340" i="4"/>
  <c r="E339" i="4"/>
  <c r="E338" i="4"/>
  <c r="E337" i="4"/>
  <c r="E336" i="4"/>
  <c r="E335" i="4"/>
  <c r="E334" i="4"/>
  <c r="E333" i="4"/>
  <c r="E332" i="4"/>
  <c r="E331" i="4"/>
  <c r="E330" i="4"/>
  <c r="E329" i="4"/>
  <c r="E328" i="4"/>
  <c r="E327" i="4"/>
  <c r="E326" i="4"/>
  <c r="E325" i="4"/>
  <c r="E324" i="4"/>
  <c r="E323" i="4"/>
  <c r="E322" i="4"/>
  <c r="E321" i="4"/>
  <c r="E320" i="4"/>
  <c r="E319" i="4"/>
  <c r="E318" i="4"/>
  <c r="E317" i="4"/>
  <c r="E316" i="4"/>
  <c r="E315" i="4"/>
  <c r="E314" i="4"/>
  <c r="E313" i="4"/>
  <c r="E312" i="4"/>
  <c r="E311" i="4"/>
  <c r="E310" i="4"/>
  <c r="E309" i="4"/>
  <c r="E308" i="4"/>
  <c r="E307" i="4"/>
  <c r="E306" i="4"/>
  <c r="E305" i="4"/>
  <c r="E304" i="4"/>
  <c r="E303"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R676" i="6"/>
  <c r="S676" i="6" s="1"/>
  <c r="R675" i="6"/>
  <c r="S675" i="6" s="1"/>
  <c r="R674" i="6"/>
  <c r="S674" i="6" s="1"/>
  <c r="R673" i="6"/>
  <c r="S673" i="6" s="1"/>
  <c r="R671" i="6"/>
  <c r="S671" i="6" s="1"/>
  <c r="R670" i="6"/>
  <c r="S670" i="6" s="1"/>
  <c r="R669" i="6"/>
  <c r="S669" i="6" s="1"/>
  <c r="R668" i="6"/>
  <c r="S668" i="6" s="1"/>
  <c r="R667" i="6"/>
  <c r="S667" i="6" s="1"/>
  <c r="R666" i="6"/>
  <c r="S666" i="6" s="1"/>
  <c r="R665" i="6"/>
  <c r="S665" i="6" s="1"/>
  <c r="R664" i="6"/>
  <c r="S664" i="6" s="1"/>
  <c r="R663" i="6"/>
  <c r="S663" i="6" s="1"/>
  <c r="R661" i="6"/>
  <c r="S661" i="6" s="1"/>
  <c r="R660" i="6"/>
  <c r="S660" i="6" s="1"/>
  <c r="R658" i="6"/>
  <c r="S658" i="6" s="1"/>
  <c r="R652" i="6"/>
  <c r="S652" i="6" s="1"/>
  <c r="R649" i="6"/>
  <c r="S649" i="6" s="1"/>
  <c r="R647" i="6"/>
  <c r="S647" i="6" s="1"/>
  <c r="R646" i="6"/>
  <c r="S646" i="6" s="1"/>
  <c r="R637" i="6"/>
  <c r="S637" i="6" s="1"/>
  <c r="R636" i="6"/>
  <c r="S636" i="6" s="1"/>
  <c r="R606" i="6"/>
  <c r="S606" i="6" s="1"/>
  <c r="R560" i="6"/>
  <c r="S560" i="6" s="1"/>
  <c r="R550" i="6"/>
  <c r="S550" i="6" s="1"/>
  <c r="R500" i="6"/>
  <c r="S500" i="6" s="1"/>
  <c r="R498" i="6"/>
  <c r="S498" i="6" s="1"/>
  <c r="R467" i="6"/>
  <c r="S467" i="6" s="1"/>
  <c r="R461" i="6"/>
  <c r="S461" i="6" s="1"/>
  <c r="R430" i="6"/>
  <c r="S430" i="6" s="1"/>
  <c r="R401" i="6"/>
  <c r="S401" i="6" s="1"/>
  <c r="R359" i="6"/>
  <c r="S359" i="6" s="1"/>
  <c r="R357" i="6"/>
  <c r="S357" i="6" s="1"/>
  <c r="R350" i="6"/>
  <c r="S350" i="6" s="1"/>
  <c r="R344" i="6"/>
  <c r="S344" i="6" s="1"/>
  <c r="R343" i="6"/>
  <c r="S343" i="6" s="1"/>
  <c r="R336" i="6"/>
  <c r="S336" i="6" s="1"/>
  <c r="R332" i="6"/>
  <c r="S332" i="6" s="1"/>
  <c r="R326" i="6"/>
  <c r="S326" i="6" s="1"/>
  <c r="R324" i="6"/>
  <c r="S324" i="6" s="1"/>
  <c r="R309" i="6"/>
  <c r="S309" i="6" s="1"/>
  <c r="R306" i="6"/>
  <c r="S306" i="6" s="1"/>
  <c r="R294" i="6"/>
  <c r="S294" i="6" s="1"/>
  <c r="R293" i="6"/>
  <c r="S293" i="6" s="1"/>
  <c r="R285" i="6"/>
  <c r="S285" i="6" s="1"/>
  <c r="R281" i="6"/>
  <c r="S281" i="6" s="1"/>
  <c r="R266" i="6"/>
  <c r="S266" i="6" s="1"/>
  <c r="R257" i="6"/>
  <c r="S257" i="6" s="1"/>
  <c r="R222" i="6"/>
  <c r="S222" i="6" s="1"/>
  <c r="R215" i="6"/>
  <c r="S215" i="6" s="1"/>
  <c r="R208" i="6"/>
  <c r="S208" i="6" s="1"/>
  <c r="R205" i="6"/>
  <c r="S205" i="6" s="1"/>
  <c r="R199" i="6"/>
  <c r="S199" i="6" s="1"/>
  <c r="R187" i="6"/>
  <c r="S187" i="6" s="1"/>
  <c r="R185" i="6"/>
  <c r="S185" i="6" s="1"/>
  <c r="R184" i="6"/>
  <c r="S184" i="6" s="1"/>
  <c r="R178" i="6"/>
  <c r="S178" i="6" s="1"/>
  <c r="R169" i="6"/>
  <c r="S169" i="6" s="1"/>
  <c r="R168" i="6"/>
  <c r="S168" i="6" s="1"/>
  <c r="R157" i="6"/>
  <c r="S157" i="6" s="1"/>
  <c r="R141" i="6"/>
  <c r="S141" i="6" s="1"/>
  <c r="R140" i="6"/>
  <c r="S140" i="6" s="1"/>
  <c r="R134" i="6"/>
  <c r="S134" i="6" s="1"/>
  <c r="R129" i="6"/>
  <c r="S129" i="6" s="1"/>
  <c r="R105" i="6"/>
  <c r="S105" i="6" s="1"/>
  <c r="R104" i="6"/>
  <c r="S104" i="6" s="1"/>
  <c r="R101" i="6"/>
  <c r="S101" i="6" s="1"/>
  <c r="R65" i="6"/>
  <c r="S65" i="6" s="1"/>
  <c r="R58" i="6"/>
  <c r="S58" i="6" s="1"/>
  <c r="R52" i="6"/>
  <c r="S52" i="6" s="1"/>
  <c r="R33" i="6"/>
  <c r="S33" i="6" s="1"/>
  <c r="R32" i="6"/>
  <c r="S32" i="6" s="1"/>
  <c r="R18" i="6"/>
  <c r="S18" i="6" s="1"/>
  <c r="R678" i="6"/>
  <c r="S678" i="6" s="1"/>
  <c r="R677" i="6"/>
  <c r="S677" i="6" s="1"/>
  <c r="R672" i="6"/>
  <c r="S672" i="6" s="1"/>
  <c r="R662" i="6"/>
  <c r="S662" i="6" s="1"/>
  <c r="R659" i="6"/>
  <c r="S659" i="6" s="1"/>
  <c r="R657" i="6"/>
  <c r="S657" i="6" s="1"/>
  <c r="R656" i="6"/>
  <c r="S656" i="6" s="1"/>
  <c r="R655" i="6"/>
  <c r="S655" i="6" s="1"/>
  <c r="R654" i="6"/>
  <c r="S654" i="6" s="1"/>
  <c r="R653" i="6"/>
  <c r="S653" i="6" s="1"/>
  <c r="R651" i="6"/>
  <c r="S651" i="6" s="1"/>
  <c r="R650" i="6"/>
  <c r="S650" i="6" s="1"/>
  <c r="R648" i="6"/>
  <c r="S648" i="6" s="1"/>
  <c r="R645" i="6"/>
  <c r="S645" i="6" s="1"/>
  <c r="R644" i="6"/>
  <c r="S644" i="6" s="1"/>
  <c r="R643" i="6"/>
  <c r="S643" i="6" s="1"/>
  <c r="R642" i="6"/>
  <c r="S642" i="6" s="1"/>
  <c r="R641" i="6"/>
  <c r="S641" i="6" s="1"/>
  <c r="R640" i="6"/>
  <c r="S640" i="6" s="1"/>
  <c r="R639" i="6"/>
  <c r="S639" i="6" s="1"/>
  <c r="R638" i="6"/>
  <c r="S638" i="6" s="1"/>
  <c r="R635" i="6"/>
  <c r="S635" i="6" s="1"/>
  <c r="R634" i="6"/>
  <c r="S634" i="6" s="1"/>
  <c r="R633" i="6"/>
  <c r="S633" i="6" s="1"/>
  <c r="R632" i="6"/>
  <c r="S632" i="6" s="1"/>
  <c r="R631" i="6"/>
  <c r="S631" i="6" s="1"/>
  <c r="R630" i="6"/>
  <c r="S630" i="6" s="1"/>
  <c r="R629" i="6"/>
  <c r="S629" i="6" s="1"/>
  <c r="R628" i="6"/>
  <c r="S628" i="6" s="1"/>
  <c r="R627" i="6"/>
  <c r="S627" i="6" s="1"/>
  <c r="R626" i="6"/>
  <c r="S626" i="6" s="1"/>
  <c r="R625" i="6"/>
  <c r="S625" i="6" s="1"/>
  <c r="R624" i="6"/>
  <c r="S624" i="6" s="1"/>
  <c r="R623" i="6"/>
  <c r="S623" i="6" s="1"/>
  <c r="R622" i="6"/>
  <c r="S622" i="6" s="1"/>
  <c r="R621" i="6"/>
  <c r="S621" i="6" s="1"/>
  <c r="R620" i="6"/>
  <c r="S620" i="6" s="1"/>
  <c r="R619" i="6"/>
  <c r="S619" i="6" s="1"/>
  <c r="R618" i="6"/>
  <c r="S618" i="6" s="1"/>
  <c r="R617" i="6"/>
  <c r="S617" i="6" s="1"/>
  <c r="R616" i="6"/>
  <c r="S616" i="6" s="1"/>
  <c r="R615" i="6"/>
  <c r="S615" i="6" s="1"/>
  <c r="R614" i="6"/>
  <c r="S614" i="6" s="1"/>
  <c r="R613" i="6"/>
  <c r="S613" i="6" s="1"/>
  <c r="R612" i="6"/>
  <c r="S612" i="6" s="1"/>
  <c r="R611" i="6"/>
  <c r="S611" i="6" s="1"/>
  <c r="R610" i="6"/>
  <c r="S610" i="6" s="1"/>
  <c r="R609" i="6"/>
  <c r="S609" i="6" s="1"/>
  <c r="R608" i="6"/>
  <c r="S608" i="6" s="1"/>
  <c r="R607" i="6"/>
  <c r="S607" i="6" s="1"/>
  <c r="R605" i="6"/>
  <c r="S605" i="6" s="1"/>
  <c r="R604" i="6"/>
  <c r="S604" i="6" s="1"/>
  <c r="R603" i="6"/>
  <c r="S603" i="6" s="1"/>
  <c r="R602" i="6"/>
  <c r="S602" i="6" s="1"/>
  <c r="R601" i="6"/>
  <c r="S601" i="6" s="1"/>
  <c r="R600" i="6"/>
  <c r="S600" i="6" s="1"/>
  <c r="R599" i="6"/>
  <c r="S599" i="6" s="1"/>
  <c r="R598" i="6"/>
  <c r="S598" i="6" s="1"/>
  <c r="R597" i="6"/>
  <c r="S597" i="6" s="1"/>
  <c r="R596" i="6"/>
  <c r="S596" i="6" s="1"/>
  <c r="R595" i="6"/>
  <c r="S595" i="6" s="1"/>
  <c r="R594" i="6"/>
  <c r="S594" i="6" s="1"/>
  <c r="R593" i="6"/>
  <c r="S593" i="6" s="1"/>
  <c r="R592" i="6"/>
  <c r="S592" i="6" s="1"/>
  <c r="R591" i="6"/>
  <c r="S591" i="6" s="1"/>
  <c r="R590" i="6"/>
  <c r="S590" i="6" s="1"/>
  <c r="R589" i="6"/>
  <c r="S589" i="6" s="1"/>
  <c r="R588" i="6"/>
  <c r="S588" i="6" s="1"/>
  <c r="R587" i="6"/>
  <c r="S587" i="6" s="1"/>
  <c r="R586" i="6"/>
  <c r="S586" i="6" s="1"/>
  <c r="R585" i="6"/>
  <c r="S585" i="6" s="1"/>
  <c r="R584" i="6"/>
  <c r="S584" i="6" s="1"/>
  <c r="R583" i="6"/>
  <c r="S583" i="6" s="1"/>
  <c r="R582" i="6"/>
  <c r="S582" i="6" s="1"/>
  <c r="R581" i="6"/>
  <c r="S581" i="6" s="1"/>
  <c r="R580" i="6"/>
  <c r="S580" i="6" s="1"/>
  <c r="R579" i="6"/>
  <c r="S579" i="6" s="1"/>
  <c r="R578" i="6"/>
  <c r="S578" i="6" s="1"/>
  <c r="R577" i="6"/>
  <c r="S577" i="6" s="1"/>
  <c r="R576" i="6"/>
  <c r="S576" i="6" s="1"/>
  <c r="R575" i="6"/>
  <c r="S575" i="6" s="1"/>
  <c r="R574" i="6"/>
  <c r="S574" i="6" s="1"/>
  <c r="R573" i="6"/>
  <c r="S573" i="6" s="1"/>
  <c r="R572" i="6"/>
  <c r="S572" i="6" s="1"/>
  <c r="R571" i="6"/>
  <c r="S571" i="6" s="1"/>
  <c r="R570" i="6"/>
  <c r="S570" i="6" s="1"/>
  <c r="R569" i="6"/>
  <c r="S569" i="6" s="1"/>
  <c r="R568" i="6"/>
  <c r="S568" i="6" s="1"/>
  <c r="R567" i="6"/>
  <c r="S567" i="6" s="1"/>
  <c r="R566" i="6"/>
  <c r="S566" i="6" s="1"/>
  <c r="R565" i="6"/>
  <c r="S565" i="6" s="1"/>
  <c r="R564" i="6"/>
  <c r="S564" i="6" s="1"/>
  <c r="R563" i="6"/>
  <c r="S563" i="6" s="1"/>
  <c r="R562" i="6"/>
  <c r="S562" i="6" s="1"/>
  <c r="R561" i="6"/>
  <c r="S561" i="6" s="1"/>
  <c r="R559" i="6"/>
  <c r="S559" i="6" s="1"/>
  <c r="R558" i="6"/>
  <c r="S558" i="6" s="1"/>
  <c r="R557" i="6"/>
  <c r="S557" i="6" s="1"/>
  <c r="R556" i="6"/>
  <c r="S556" i="6" s="1"/>
  <c r="R555" i="6"/>
  <c r="S555" i="6" s="1"/>
  <c r="R554" i="6"/>
  <c r="S554" i="6" s="1"/>
  <c r="R553" i="6"/>
  <c r="S553" i="6" s="1"/>
  <c r="R552" i="6"/>
  <c r="S552" i="6" s="1"/>
  <c r="R551" i="6"/>
  <c r="S551" i="6" s="1"/>
  <c r="R549" i="6"/>
  <c r="S549" i="6" s="1"/>
  <c r="R548" i="6"/>
  <c r="S548" i="6" s="1"/>
  <c r="R547" i="6"/>
  <c r="S547" i="6" s="1"/>
  <c r="R546" i="6"/>
  <c r="S546" i="6" s="1"/>
  <c r="R545" i="6"/>
  <c r="S545" i="6" s="1"/>
  <c r="R544" i="6"/>
  <c r="S544" i="6" s="1"/>
  <c r="R543" i="6"/>
  <c r="S543" i="6" s="1"/>
  <c r="R542" i="6"/>
  <c r="S542" i="6" s="1"/>
  <c r="R541" i="6"/>
  <c r="S541" i="6" s="1"/>
  <c r="R540" i="6"/>
  <c r="S540" i="6" s="1"/>
  <c r="R539" i="6"/>
  <c r="S539" i="6" s="1"/>
  <c r="R538" i="6"/>
  <c r="S538" i="6" s="1"/>
  <c r="R537" i="6"/>
  <c r="S537" i="6" s="1"/>
  <c r="R536" i="6"/>
  <c r="S536" i="6" s="1"/>
  <c r="R535" i="6"/>
  <c r="S535" i="6" s="1"/>
  <c r="R534" i="6"/>
  <c r="S534" i="6" s="1"/>
  <c r="R533" i="6"/>
  <c r="S533" i="6" s="1"/>
  <c r="R532" i="6"/>
  <c r="S532" i="6" s="1"/>
  <c r="R531" i="6"/>
  <c r="S531" i="6" s="1"/>
  <c r="R530" i="6"/>
  <c r="S530" i="6" s="1"/>
  <c r="R529" i="6"/>
  <c r="S529" i="6" s="1"/>
  <c r="R528" i="6"/>
  <c r="S528" i="6" s="1"/>
  <c r="R527" i="6"/>
  <c r="S527" i="6" s="1"/>
  <c r="R526" i="6"/>
  <c r="S526" i="6" s="1"/>
  <c r="R525" i="6"/>
  <c r="S525" i="6" s="1"/>
  <c r="R524" i="6"/>
  <c r="S524" i="6" s="1"/>
  <c r="R523" i="6"/>
  <c r="S523" i="6" s="1"/>
  <c r="R522" i="6"/>
  <c r="S522" i="6" s="1"/>
  <c r="R521" i="6"/>
  <c r="S521" i="6" s="1"/>
  <c r="R520" i="6"/>
  <c r="S520" i="6" s="1"/>
  <c r="R519" i="6"/>
  <c r="S519" i="6" s="1"/>
  <c r="R518" i="6"/>
  <c r="S518" i="6" s="1"/>
  <c r="R517" i="6"/>
  <c r="S517" i="6" s="1"/>
  <c r="R516" i="6"/>
  <c r="S516" i="6" s="1"/>
  <c r="R515" i="6"/>
  <c r="S515" i="6" s="1"/>
  <c r="R514" i="6"/>
  <c r="S514" i="6" s="1"/>
  <c r="R513" i="6"/>
  <c r="S513" i="6" s="1"/>
  <c r="R512" i="6"/>
  <c r="S512" i="6" s="1"/>
  <c r="R511" i="6"/>
  <c r="S511" i="6" s="1"/>
  <c r="R510" i="6"/>
  <c r="S510" i="6" s="1"/>
  <c r="R509" i="6"/>
  <c r="S509" i="6" s="1"/>
  <c r="R508" i="6"/>
  <c r="S508" i="6" s="1"/>
  <c r="R507" i="6"/>
  <c r="S507" i="6" s="1"/>
  <c r="R506" i="6"/>
  <c r="S506" i="6" s="1"/>
  <c r="R505" i="6"/>
  <c r="S505" i="6" s="1"/>
  <c r="R504" i="6"/>
  <c r="S504" i="6" s="1"/>
  <c r="R503" i="6"/>
  <c r="S503" i="6" s="1"/>
  <c r="R502" i="6"/>
  <c r="S502" i="6" s="1"/>
  <c r="R501" i="6"/>
  <c r="S501" i="6" s="1"/>
  <c r="R499" i="6"/>
  <c r="S499" i="6" s="1"/>
  <c r="R497" i="6"/>
  <c r="S497" i="6" s="1"/>
  <c r="R496" i="6"/>
  <c r="S496" i="6" s="1"/>
  <c r="R495" i="6"/>
  <c r="S495" i="6" s="1"/>
  <c r="R494" i="6"/>
  <c r="S494" i="6" s="1"/>
  <c r="R493" i="6"/>
  <c r="S493" i="6" s="1"/>
  <c r="R492" i="6"/>
  <c r="S492" i="6" s="1"/>
  <c r="R491" i="6"/>
  <c r="S491" i="6" s="1"/>
  <c r="R490" i="6"/>
  <c r="S490" i="6" s="1"/>
  <c r="R489" i="6"/>
  <c r="S489" i="6" s="1"/>
  <c r="R488" i="6"/>
  <c r="S488" i="6" s="1"/>
  <c r="R487" i="6"/>
  <c r="S487" i="6" s="1"/>
  <c r="R486" i="6"/>
  <c r="S486" i="6" s="1"/>
  <c r="R485" i="6"/>
  <c r="S485" i="6" s="1"/>
  <c r="R484" i="6"/>
  <c r="S484" i="6" s="1"/>
  <c r="R483" i="6"/>
  <c r="S483" i="6" s="1"/>
  <c r="R482" i="6"/>
  <c r="S482" i="6" s="1"/>
  <c r="R481" i="6"/>
  <c r="S481" i="6" s="1"/>
  <c r="R480" i="6"/>
  <c r="S480" i="6" s="1"/>
  <c r="R479" i="6"/>
  <c r="S479" i="6" s="1"/>
  <c r="R478" i="6"/>
  <c r="S478" i="6" s="1"/>
  <c r="R477" i="6"/>
  <c r="S477" i="6" s="1"/>
  <c r="R476" i="6"/>
  <c r="S476" i="6" s="1"/>
  <c r="R475" i="6"/>
  <c r="S475" i="6" s="1"/>
  <c r="R474" i="6"/>
  <c r="S474" i="6" s="1"/>
  <c r="R473" i="6"/>
  <c r="S473" i="6" s="1"/>
  <c r="R472" i="6"/>
  <c r="S472" i="6" s="1"/>
  <c r="R471" i="6"/>
  <c r="S471" i="6" s="1"/>
  <c r="R470" i="6"/>
  <c r="S470" i="6" s="1"/>
  <c r="R469" i="6"/>
  <c r="S469" i="6" s="1"/>
  <c r="R468" i="6"/>
  <c r="S468" i="6" s="1"/>
  <c r="R466" i="6"/>
  <c r="S466" i="6" s="1"/>
  <c r="R465" i="6"/>
  <c r="S465" i="6" s="1"/>
  <c r="R464" i="6"/>
  <c r="S464" i="6" s="1"/>
  <c r="R463" i="6"/>
  <c r="S463" i="6" s="1"/>
  <c r="R462" i="6"/>
  <c r="S462" i="6" s="1"/>
  <c r="R460" i="6"/>
  <c r="S460" i="6" s="1"/>
  <c r="R459" i="6"/>
  <c r="S459" i="6" s="1"/>
  <c r="R458" i="6"/>
  <c r="S458" i="6" s="1"/>
  <c r="R457" i="6"/>
  <c r="S457" i="6" s="1"/>
  <c r="R456" i="6"/>
  <c r="S456" i="6" s="1"/>
  <c r="R455" i="6"/>
  <c r="S455" i="6" s="1"/>
  <c r="R454" i="6"/>
  <c r="S454" i="6" s="1"/>
  <c r="R453" i="6"/>
  <c r="S453" i="6" s="1"/>
  <c r="R452" i="6"/>
  <c r="S452" i="6" s="1"/>
  <c r="R451" i="6"/>
  <c r="S451" i="6" s="1"/>
  <c r="R450" i="6"/>
  <c r="S450" i="6" s="1"/>
  <c r="R449" i="6"/>
  <c r="S449" i="6" s="1"/>
  <c r="R448" i="6"/>
  <c r="S448" i="6" s="1"/>
  <c r="R447" i="6"/>
  <c r="S447" i="6" s="1"/>
  <c r="R446" i="6"/>
  <c r="S446" i="6" s="1"/>
  <c r="R445" i="6"/>
  <c r="S445" i="6" s="1"/>
  <c r="R444" i="6"/>
  <c r="S444" i="6" s="1"/>
  <c r="R443" i="6"/>
  <c r="S443" i="6" s="1"/>
  <c r="R442" i="6"/>
  <c r="S442" i="6" s="1"/>
  <c r="R441" i="6"/>
  <c r="S441" i="6" s="1"/>
  <c r="R440" i="6"/>
  <c r="S440" i="6" s="1"/>
  <c r="R439" i="6"/>
  <c r="S439" i="6" s="1"/>
  <c r="R438" i="6"/>
  <c r="S438" i="6" s="1"/>
  <c r="R437" i="6"/>
  <c r="S437" i="6" s="1"/>
  <c r="R436" i="6"/>
  <c r="S436" i="6" s="1"/>
  <c r="R435" i="6"/>
  <c r="S435" i="6" s="1"/>
  <c r="R434" i="6"/>
  <c r="S434" i="6" s="1"/>
  <c r="R433" i="6"/>
  <c r="S433" i="6" s="1"/>
  <c r="R432" i="6"/>
  <c r="S432" i="6" s="1"/>
  <c r="R431" i="6"/>
  <c r="S431" i="6" s="1"/>
  <c r="R429" i="6"/>
  <c r="S429" i="6" s="1"/>
  <c r="R428" i="6"/>
  <c r="S428" i="6" s="1"/>
  <c r="R427" i="6"/>
  <c r="S427" i="6" s="1"/>
  <c r="R426" i="6"/>
  <c r="S426" i="6" s="1"/>
  <c r="R425" i="6"/>
  <c r="S425" i="6" s="1"/>
  <c r="R424" i="6"/>
  <c r="S424" i="6" s="1"/>
  <c r="R423" i="6"/>
  <c r="S423" i="6" s="1"/>
  <c r="R422" i="6"/>
  <c r="S422" i="6" s="1"/>
  <c r="R421" i="6"/>
  <c r="S421" i="6" s="1"/>
  <c r="R420" i="6"/>
  <c r="S420" i="6" s="1"/>
  <c r="R419" i="6"/>
  <c r="S419" i="6" s="1"/>
  <c r="R418" i="6"/>
  <c r="S418" i="6" s="1"/>
  <c r="R417" i="6"/>
  <c r="S417" i="6" s="1"/>
  <c r="R416" i="6"/>
  <c r="S416" i="6" s="1"/>
  <c r="R415" i="6"/>
  <c r="S415" i="6" s="1"/>
  <c r="R414" i="6"/>
  <c r="S414" i="6" s="1"/>
  <c r="R413" i="6"/>
  <c r="S413" i="6" s="1"/>
  <c r="R412" i="6"/>
  <c r="S412" i="6" s="1"/>
  <c r="R411" i="6"/>
  <c r="S411" i="6" s="1"/>
  <c r="R410" i="6"/>
  <c r="S410" i="6" s="1"/>
  <c r="R409" i="6"/>
  <c r="S409" i="6" s="1"/>
  <c r="R408" i="6"/>
  <c r="S408" i="6" s="1"/>
  <c r="R407" i="6"/>
  <c r="S407" i="6" s="1"/>
  <c r="R406" i="6"/>
  <c r="S406" i="6" s="1"/>
  <c r="R405" i="6"/>
  <c r="S405" i="6" s="1"/>
  <c r="R404" i="6"/>
  <c r="S404" i="6" s="1"/>
  <c r="R403" i="6"/>
  <c r="S403" i="6" s="1"/>
  <c r="R402" i="6"/>
  <c r="S402" i="6" s="1"/>
  <c r="R400" i="6"/>
  <c r="S400" i="6" s="1"/>
  <c r="R399" i="6"/>
  <c r="S399" i="6" s="1"/>
  <c r="R398" i="6"/>
  <c r="S398" i="6" s="1"/>
  <c r="R397" i="6"/>
  <c r="S397" i="6" s="1"/>
  <c r="R396" i="6"/>
  <c r="S396" i="6" s="1"/>
  <c r="R395" i="6"/>
  <c r="S395" i="6" s="1"/>
  <c r="R394" i="6"/>
  <c r="S394" i="6" s="1"/>
  <c r="R393" i="6"/>
  <c r="S393" i="6" s="1"/>
  <c r="R392" i="6"/>
  <c r="S392" i="6" s="1"/>
  <c r="R391" i="6"/>
  <c r="S391" i="6" s="1"/>
  <c r="R390" i="6"/>
  <c r="S390" i="6" s="1"/>
  <c r="R389" i="6"/>
  <c r="S389" i="6" s="1"/>
  <c r="R388" i="6"/>
  <c r="S388" i="6" s="1"/>
  <c r="R387" i="6"/>
  <c r="S387" i="6" s="1"/>
  <c r="R386" i="6"/>
  <c r="S386" i="6" s="1"/>
  <c r="R385" i="6"/>
  <c r="S385" i="6" s="1"/>
  <c r="R384" i="6"/>
  <c r="S384" i="6" s="1"/>
  <c r="R383" i="6"/>
  <c r="S383" i="6" s="1"/>
  <c r="R382" i="6"/>
  <c r="S382" i="6" s="1"/>
  <c r="R381" i="6"/>
  <c r="S381" i="6" s="1"/>
  <c r="R380" i="6"/>
  <c r="S380" i="6" s="1"/>
  <c r="R379" i="6"/>
  <c r="S379" i="6" s="1"/>
  <c r="R378" i="6"/>
  <c r="S378" i="6" s="1"/>
  <c r="R377" i="6"/>
  <c r="S377" i="6" s="1"/>
  <c r="R376" i="6"/>
  <c r="S376" i="6" s="1"/>
  <c r="R375" i="6"/>
  <c r="S375" i="6" s="1"/>
  <c r="R374" i="6"/>
  <c r="S374" i="6" s="1"/>
  <c r="R373" i="6"/>
  <c r="S373" i="6" s="1"/>
  <c r="R372" i="6"/>
  <c r="S372" i="6" s="1"/>
  <c r="R371" i="6"/>
  <c r="S371" i="6" s="1"/>
  <c r="R370" i="6"/>
  <c r="S370" i="6" s="1"/>
  <c r="R369" i="6"/>
  <c r="S369" i="6" s="1"/>
  <c r="R368" i="6"/>
  <c r="S368" i="6" s="1"/>
  <c r="R367" i="6"/>
  <c r="S367" i="6" s="1"/>
  <c r="R366" i="6"/>
  <c r="S366" i="6" s="1"/>
  <c r="R365" i="6"/>
  <c r="S365" i="6" s="1"/>
  <c r="R364" i="6"/>
  <c r="S364" i="6" s="1"/>
  <c r="R363" i="6"/>
  <c r="S363" i="6" s="1"/>
  <c r="R362" i="6"/>
  <c r="S362" i="6" s="1"/>
  <c r="R361" i="6"/>
  <c r="S361" i="6" s="1"/>
  <c r="R360" i="6"/>
  <c r="S360" i="6" s="1"/>
  <c r="R358" i="6"/>
  <c r="S358" i="6" s="1"/>
  <c r="R356" i="6"/>
  <c r="S356" i="6" s="1"/>
  <c r="R355" i="6"/>
  <c r="S355" i="6" s="1"/>
  <c r="R354" i="6"/>
  <c r="S354" i="6" s="1"/>
  <c r="R353" i="6"/>
  <c r="S353" i="6" s="1"/>
  <c r="R352" i="6"/>
  <c r="S352" i="6" s="1"/>
  <c r="R351" i="6"/>
  <c r="S351" i="6" s="1"/>
  <c r="R349" i="6"/>
  <c r="S349" i="6" s="1"/>
  <c r="R348" i="6"/>
  <c r="S348" i="6" s="1"/>
  <c r="R347" i="6"/>
  <c r="S347" i="6" s="1"/>
  <c r="R346" i="6"/>
  <c r="S346" i="6" s="1"/>
  <c r="R345" i="6"/>
  <c r="S345" i="6" s="1"/>
  <c r="R342" i="6"/>
  <c r="S342" i="6" s="1"/>
  <c r="R341" i="6"/>
  <c r="S341" i="6" s="1"/>
  <c r="R340" i="6"/>
  <c r="S340" i="6" s="1"/>
  <c r="R339" i="6"/>
  <c r="S339" i="6" s="1"/>
  <c r="R338" i="6"/>
  <c r="S338" i="6" s="1"/>
  <c r="R337" i="6"/>
  <c r="S337" i="6" s="1"/>
  <c r="R335" i="6"/>
  <c r="S335" i="6" s="1"/>
  <c r="R334" i="6"/>
  <c r="S334" i="6" s="1"/>
  <c r="R333" i="6"/>
  <c r="S333" i="6" s="1"/>
  <c r="R331" i="6"/>
  <c r="S331" i="6" s="1"/>
  <c r="R330" i="6"/>
  <c r="S330" i="6" s="1"/>
  <c r="R329" i="6"/>
  <c r="S329" i="6" s="1"/>
  <c r="R328" i="6"/>
  <c r="S328" i="6" s="1"/>
  <c r="R327" i="6"/>
  <c r="S327" i="6" s="1"/>
  <c r="R325" i="6"/>
  <c r="S325" i="6" s="1"/>
  <c r="R323" i="6"/>
  <c r="S323" i="6" s="1"/>
  <c r="R322" i="6"/>
  <c r="S322" i="6" s="1"/>
  <c r="R321" i="6"/>
  <c r="S321" i="6" s="1"/>
  <c r="R320" i="6"/>
  <c r="S320" i="6" s="1"/>
  <c r="R319" i="6"/>
  <c r="S319" i="6" s="1"/>
  <c r="R318" i="6"/>
  <c r="S318" i="6" s="1"/>
  <c r="R317" i="6"/>
  <c r="S317" i="6" s="1"/>
  <c r="R316" i="6"/>
  <c r="S316" i="6" s="1"/>
  <c r="R315" i="6"/>
  <c r="S315" i="6" s="1"/>
  <c r="R314" i="6"/>
  <c r="S314" i="6" s="1"/>
  <c r="R313" i="6"/>
  <c r="S313" i="6" s="1"/>
  <c r="R312" i="6"/>
  <c r="S312" i="6" s="1"/>
  <c r="R311" i="6"/>
  <c r="S311" i="6" s="1"/>
  <c r="R310" i="6"/>
  <c r="S310" i="6" s="1"/>
  <c r="R308" i="6"/>
  <c r="S308" i="6" s="1"/>
  <c r="R307" i="6"/>
  <c r="S307" i="6" s="1"/>
  <c r="R305" i="6"/>
  <c r="S305" i="6" s="1"/>
  <c r="R304" i="6"/>
  <c r="S304" i="6" s="1"/>
  <c r="R303" i="6"/>
  <c r="S303" i="6" s="1"/>
  <c r="R302" i="6"/>
  <c r="S302" i="6" s="1"/>
  <c r="R301" i="6"/>
  <c r="S301" i="6" s="1"/>
  <c r="R300" i="6"/>
  <c r="S300" i="6" s="1"/>
  <c r="R299" i="6"/>
  <c r="S299" i="6" s="1"/>
  <c r="R298" i="6"/>
  <c r="S298" i="6" s="1"/>
  <c r="R297" i="6"/>
  <c r="S297" i="6" s="1"/>
  <c r="R296" i="6"/>
  <c r="S296" i="6" s="1"/>
  <c r="R295" i="6"/>
  <c r="S295" i="6" s="1"/>
  <c r="R292" i="6"/>
  <c r="S292" i="6" s="1"/>
  <c r="R291" i="6"/>
  <c r="S291" i="6" s="1"/>
  <c r="R290" i="6"/>
  <c r="S290" i="6" s="1"/>
  <c r="R289" i="6"/>
  <c r="S289" i="6" s="1"/>
  <c r="R288" i="6"/>
  <c r="S288" i="6" s="1"/>
  <c r="R287" i="6"/>
  <c r="S287" i="6" s="1"/>
  <c r="R286" i="6"/>
  <c r="S286" i="6" s="1"/>
  <c r="R284" i="6"/>
  <c r="S284" i="6" s="1"/>
  <c r="R283" i="6"/>
  <c r="S283" i="6" s="1"/>
  <c r="R282" i="6"/>
  <c r="S282" i="6" s="1"/>
  <c r="R280" i="6"/>
  <c r="S280" i="6" s="1"/>
  <c r="R279" i="6"/>
  <c r="S279" i="6" s="1"/>
  <c r="R278" i="6"/>
  <c r="S278" i="6" s="1"/>
  <c r="R277" i="6"/>
  <c r="S277" i="6" s="1"/>
  <c r="R276" i="6"/>
  <c r="S276" i="6" s="1"/>
  <c r="R275" i="6"/>
  <c r="S275" i="6" s="1"/>
  <c r="R274" i="6"/>
  <c r="S274" i="6" s="1"/>
  <c r="R273" i="6"/>
  <c r="S273" i="6" s="1"/>
  <c r="R272" i="6"/>
  <c r="S272" i="6" s="1"/>
  <c r="R271" i="6"/>
  <c r="S271" i="6" s="1"/>
  <c r="R270" i="6"/>
  <c r="S270" i="6" s="1"/>
  <c r="R269" i="6"/>
  <c r="S269" i="6" s="1"/>
  <c r="R268" i="6"/>
  <c r="S268" i="6" s="1"/>
  <c r="R267" i="6"/>
  <c r="S267" i="6" s="1"/>
  <c r="R265" i="6"/>
  <c r="S265" i="6" s="1"/>
  <c r="R264" i="6"/>
  <c r="S264" i="6" s="1"/>
  <c r="R263" i="6"/>
  <c r="S263" i="6" s="1"/>
  <c r="R262" i="6"/>
  <c r="S262" i="6" s="1"/>
  <c r="R261" i="6"/>
  <c r="S261" i="6" s="1"/>
  <c r="R260" i="6"/>
  <c r="S260" i="6" s="1"/>
  <c r="R259" i="6"/>
  <c r="S259" i="6" s="1"/>
  <c r="R258" i="6"/>
  <c r="S258" i="6" s="1"/>
  <c r="R256" i="6"/>
  <c r="S256" i="6" s="1"/>
  <c r="R255" i="6"/>
  <c r="S255" i="6" s="1"/>
  <c r="R254" i="6"/>
  <c r="S254" i="6" s="1"/>
  <c r="R253" i="6"/>
  <c r="S253" i="6" s="1"/>
  <c r="R252" i="6"/>
  <c r="S252" i="6" s="1"/>
  <c r="R251" i="6"/>
  <c r="S251" i="6" s="1"/>
  <c r="R250" i="6"/>
  <c r="S250" i="6" s="1"/>
  <c r="R249" i="6"/>
  <c r="S249" i="6" s="1"/>
  <c r="R248" i="6"/>
  <c r="S248" i="6" s="1"/>
  <c r="R247" i="6"/>
  <c r="S247" i="6" s="1"/>
  <c r="R246" i="6"/>
  <c r="S246" i="6" s="1"/>
  <c r="R245" i="6"/>
  <c r="S245" i="6" s="1"/>
  <c r="R244" i="6"/>
  <c r="S244" i="6" s="1"/>
  <c r="R243" i="6"/>
  <c r="S243" i="6" s="1"/>
  <c r="R242" i="6"/>
  <c r="S242" i="6" s="1"/>
  <c r="R241" i="6"/>
  <c r="S241" i="6" s="1"/>
  <c r="R240" i="6"/>
  <c r="S240" i="6" s="1"/>
  <c r="R239" i="6"/>
  <c r="S239" i="6" s="1"/>
  <c r="R238" i="6"/>
  <c r="S238" i="6" s="1"/>
  <c r="R237" i="6"/>
  <c r="S237" i="6" s="1"/>
  <c r="R236" i="6"/>
  <c r="S236" i="6" s="1"/>
  <c r="R235" i="6"/>
  <c r="S235" i="6" s="1"/>
  <c r="R234" i="6"/>
  <c r="S234" i="6" s="1"/>
  <c r="R233" i="6"/>
  <c r="S233" i="6" s="1"/>
  <c r="R232" i="6"/>
  <c r="S232" i="6" s="1"/>
  <c r="R231" i="6"/>
  <c r="S231" i="6" s="1"/>
  <c r="R230" i="6"/>
  <c r="S230" i="6" s="1"/>
  <c r="R229" i="6"/>
  <c r="S229" i="6" s="1"/>
  <c r="R228" i="6"/>
  <c r="S228" i="6" s="1"/>
  <c r="R227" i="6"/>
  <c r="S227" i="6" s="1"/>
  <c r="R226" i="6"/>
  <c r="S226" i="6" s="1"/>
  <c r="R225" i="6"/>
  <c r="S225" i="6" s="1"/>
  <c r="R224" i="6"/>
  <c r="S224" i="6" s="1"/>
  <c r="R223" i="6"/>
  <c r="S223" i="6" s="1"/>
  <c r="R221" i="6"/>
  <c r="S221" i="6" s="1"/>
  <c r="R220" i="6"/>
  <c r="S220" i="6" s="1"/>
  <c r="R219" i="6"/>
  <c r="S219" i="6" s="1"/>
  <c r="R218" i="6"/>
  <c r="S218" i="6" s="1"/>
  <c r="R217" i="6"/>
  <c r="S217" i="6" s="1"/>
  <c r="R216" i="6"/>
  <c r="S216" i="6" s="1"/>
  <c r="R214" i="6"/>
  <c r="S214" i="6" s="1"/>
  <c r="R213" i="6"/>
  <c r="S213" i="6" s="1"/>
  <c r="R212" i="6"/>
  <c r="S212" i="6" s="1"/>
  <c r="R211" i="6"/>
  <c r="S211" i="6" s="1"/>
  <c r="R210" i="6"/>
  <c r="S210" i="6" s="1"/>
  <c r="R209" i="6"/>
  <c r="S209" i="6" s="1"/>
  <c r="R207" i="6"/>
  <c r="S207" i="6" s="1"/>
  <c r="R206" i="6"/>
  <c r="S206" i="6" s="1"/>
  <c r="R204" i="6"/>
  <c r="S204" i="6" s="1"/>
  <c r="R203" i="6"/>
  <c r="S203" i="6" s="1"/>
  <c r="R202" i="6"/>
  <c r="S202" i="6" s="1"/>
  <c r="R201" i="6"/>
  <c r="S201" i="6" s="1"/>
  <c r="R200" i="6"/>
  <c r="S200" i="6" s="1"/>
  <c r="R198" i="6"/>
  <c r="S198" i="6" s="1"/>
  <c r="R197" i="6"/>
  <c r="S197" i="6" s="1"/>
  <c r="R196" i="6"/>
  <c r="S196" i="6" s="1"/>
  <c r="R195" i="6"/>
  <c r="S195" i="6" s="1"/>
  <c r="R194" i="6"/>
  <c r="S194" i="6" s="1"/>
  <c r="R193" i="6"/>
  <c r="S193" i="6" s="1"/>
  <c r="R192" i="6"/>
  <c r="S192" i="6" s="1"/>
  <c r="R191" i="6"/>
  <c r="S191" i="6" s="1"/>
  <c r="R190" i="6"/>
  <c r="S190" i="6" s="1"/>
  <c r="R189" i="6"/>
  <c r="S189" i="6" s="1"/>
  <c r="R188" i="6"/>
  <c r="S188" i="6" s="1"/>
  <c r="R186" i="6"/>
  <c r="S186" i="6" s="1"/>
  <c r="R183" i="6"/>
  <c r="S183" i="6" s="1"/>
  <c r="R182" i="6"/>
  <c r="S182" i="6" s="1"/>
  <c r="R181" i="6"/>
  <c r="S181" i="6" s="1"/>
  <c r="R180" i="6"/>
  <c r="S180" i="6" s="1"/>
  <c r="R179" i="6"/>
  <c r="S179" i="6" s="1"/>
  <c r="R177" i="6"/>
  <c r="S177" i="6" s="1"/>
  <c r="R176" i="6"/>
  <c r="S176" i="6" s="1"/>
  <c r="R175" i="6"/>
  <c r="S175" i="6" s="1"/>
  <c r="R174" i="6"/>
  <c r="S174" i="6" s="1"/>
  <c r="R173" i="6"/>
  <c r="S173" i="6" s="1"/>
  <c r="R172" i="6"/>
  <c r="S172" i="6" s="1"/>
  <c r="R171" i="6"/>
  <c r="S171" i="6" s="1"/>
  <c r="R170" i="6"/>
  <c r="S170" i="6" s="1"/>
  <c r="R167" i="6"/>
  <c r="S167" i="6" s="1"/>
  <c r="R166" i="6"/>
  <c r="S166" i="6" s="1"/>
  <c r="R165" i="6"/>
  <c r="S165" i="6" s="1"/>
  <c r="R164" i="6"/>
  <c r="S164" i="6" s="1"/>
  <c r="R163" i="6"/>
  <c r="S163" i="6" s="1"/>
  <c r="R162" i="6"/>
  <c r="S162" i="6" s="1"/>
  <c r="R161" i="6"/>
  <c r="S161" i="6" s="1"/>
  <c r="R160" i="6"/>
  <c r="S160" i="6" s="1"/>
  <c r="R159" i="6"/>
  <c r="S159" i="6" s="1"/>
  <c r="R158" i="6"/>
  <c r="S158" i="6" s="1"/>
  <c r="R156" i="6"/>
  <c r="S156" i="6" s="1"/>
  <c r="R155" i="6"/>
  <c r="S155" i="6" s="1"/>
  <c r="R154" i="6"/>
  <c r="S154" i="6" s="1"/>
  <c r="R153" i="6"/>
  <c r="S153" i="6" s="1"/>
  <c r="R152" i="6"/>
  <c r="S152" i="6" s="1"/>
  <c r="R151" i="6"/>
  <c r="S151" i="6" s="1"/>
  <c r="R150" i="6"/>
  <c r="S150" i="6" s="1"/>
  <c r="R149" i="6"/>
  <c r="S149" i="6" s="1"/>
  <c r="R148" i="6"/>
  <c r="S148" i="6" s="1"/>
  <c r="R147" i="6"/>
  <c r="S147" i="6" s="1"/>
  <c r="R146" i="6"/>
  <c r="S146" i="6" s="1"/>
  <c r="R145" i="6"/>
  <c r="S145" i="6" s="1"/>
  <c r="R144" i="6"/>
  <c r="S144" i="6" s="1"/>
  <c r="R143" i="6"/>
  <c r="S143" i="6" s="1"/>
  <c r="R142" i="6"/>
  <c r="S142" i="6" s="1"/>
  <c r="R139" i="6"/>
  <c r="S139" i="6" s="1"/>
  <c r="R138" i="6"/>
  <c r="S138" i="6" s="1"/>
  <c r="R137" i="6"/>
  <c r="S137" i="6" s="1"/>
  <c r="R136" i="6"/>
  <c r="S136" i="6" s="1"/>
  <c r="R135" i="6"/>
  <c r="S135" i="6" s="1"/>
  <c r="R133" i="6"/>
  <c r="S133" i="6" s="1"/>
  <c r="R132" i="6"/>
  <c r="S132" i="6" s="1"/>
  <c r="R131" i="6"/>
  <c r="S131" i="6" s="1"/>
  <c r="R130" i="6"/>
  <c r="S130" i="6" s="1"/>
  <c r="R128" i="6"/>
  <c r="S128" i="6" s="1"/>
  <c r="R127" i="6"/>
  <c r="S127" i="6" s="1"/>
  <c r="R126" i="6"/>
  <c r="S126" i="6" s="1"/>
  <c r="R125" i="6"/>
  <c r="S125" i="6" s="1"/>
  <c r="R124" i="6"/>
  <c r="S124" i="6" s="1"/>
  <c r="R123" i="6"/>
  <c r="S123" i="6" s="1"/>
  <c r="R122" i="6"/>
  <c r="S122" i="6" s="1"/>
  <c r="R121" i="6"/>
  <c r="S121" i="6" s="1"/>
  <c r="R120" i="6"/>
  <c r="S120" i="6" s="1"/>
  <c r="R119" i="6"/>
  <c r="S119" i="6" s="1"/>
  <c r="R118" i="6"/>
  <c r="S118" i="6" s="1"/>
  <c r="R117" i="6"/>
  <c r="S117" i="6" s="1"/>
  <c r="R116" i="6"/>
  <c r="S116" i="6" s="1"/>
  <c r="R115" i="6"/>
  <c r="S115" i="6" s="1"/>
  <c r="R114" i="6"/>
  <c r="S114" i="6" s="1"/>
  <c r="R113" i="6"/>
  <c r="S113" i="6" s="1"/>
  <c r="R112" i="6"/>
  <c r="S112" i="6" s="1"/>
  <c r="R111" i="6"/>
  <c r="S111" i="6" s="1"/>
  <c r="R110" i="6"/>
  <c r="S110" i="6" s="1"/>
  <c r="R109" i="6"/>
  <c r="S109" i="6" s="1"/>
  <c r="R108" i="6"/>
  <c r="S108" i="6" s="1"/>
  <c r="R107" i="6"/>
  <c r="S107" i="6" s="1"/>
  <c r="R106" i="6"/>
  <c r="S106" i="6" s="1"/>
  <c r="R103" i="6"/>
  <c r="S103" i="6" s="1"/>
  <c r="R102" i="6"/>
  <c r="S102" i="6" s="1"/>
  <c r="R100" i="6"/>
  <c r="S100" i="6" s="1"/>
  <c r="R99" i="6"/>
  <c r="S99" i="6" s="1"/>
  <c r="R98" i="6"/>
  <c r="S98" i="6" s="1"/>
  <c r="R97" i="6"/>
  <c r="S97" i="6" s="1"/>
  <c r="R96" i="6"/>
  <c r="S96" i="6" s="1"/>
  <c r="R95" i="6"/>
  <c r="S95" i="6" s="1"/>
  <c r="R94" i="6"/>
  <c r="S94" i="6" s="1"/>
  <c r="R93" i="6"/>
  <c r="S93" i="6" s="1"/>
  <c r="R92" i="6"/>
  <c r="S92" i="6" s="1"/>
  <c r="R91" i="6"/>
  <c r="S91" i="6" s="1"/>
  <c r="R90" i="6"/>
  <c r="S90" i="6" s="1"/>
  <c r="R89" i="6"/>
  <c r="S89" i="6" s="1"/>
  <c r="R88" i="6"/>
  <c r="S88" i="6" s="1"/>
  <c r="R87" i="6"/>
  <c r="S87" i="6" s="1"/>
  <c r="R86" i="6"/>
  <c r="S86" i="6" s="1"/>
  <c r="R85" i="6"/>
  <c r="S85" i="6" s="1"/>
  <c r="R84" i="6"/>
  <c r="S84" i="6" s="1"/>
  <c r="R83" i="6"/>
  <c r="S83" i="6" s="1"/>
  <c r="R82" i="6"/>
  <c r="S82" i="6" s="1"/>
  <c r="R81" i="6"/>
  <c r="S81" i="6" s="1"/>
  <c r="R80" i="6"/>
  <c r="S80" i="6" s="1"/>
  <c r="R79" i="6"/>
  <c r="S79" i="6" s="1"/>
  <c r="R78" i="6"/>
  <c r="S78" i="6" s="1"/>
  <c r="R77" i="6"/>
  <c r="S77" i="6" s="1"/>
  <c r="R76" i="6"/>
  <c r="S76" i="6" s="1"/>
  <c r="R75" i="6"/>
  <c r="S75" i="6" s="1"/>
  <c r="R74" i="6"/>
  <c r="S74" i="6" s="1"/>
  <c r="R73" i="6"/>
  <c r="S73" i="6" s="1"/>
  <c r="R72" i="6"/>
  <c r="S72" i="6" s="1"/>
  <c r="R71" i="6"/>
  <c r="S71" i="6" s="1"/>
  <c r="R70" i="6"/>
  <c r="S70" i="6" s="1"/>
  <c r="R69" i="6"/>
  <c r="S69" i="6" s="1"/>
  <c r="R68" i="6"/>
  <c r="S68" i="6" s="1"/>
  <c r="R67" i="6"/>
  <c r="S67" i="6" s="1"/>
  <c r="R66" i="6"/>
  <c r="S66" i="6" s="1"/>
  <c r="R64" i="6"/>
  <c r="S64" i="6" s="1"/>
  <c r="R63" i="6"/>
  <c r="S63" i="6" s="1"/>
  <c r="R62" i="6"/>
  <c r="S62" i="6" s="1"/>
  <c r="R61" i="6"/>
  <c r="S61" i="6" s="1"/>
  <c r="R60" i="6"/>
  <c r="S60" i="6" s="1"/>
  <c r="R59" i="6"/>
  <c r="S59" i="6" s="1"/>
  <c r="R57" i="6"/>
  <c r="S57" i="6" s="1"/>
  <c r="R56" i="6"/>
  <c r="S56" i="6" s="1"/>
  <c r="R55" i="6"/>
  <c r="S55" i="6" s="1"/>
  <c r="R54" i="6"/>
  <c r="S54" i="6" s="1"/>
  <c r="R53" i="6"/>
  <c r="S53" i="6" s="1"/>
  <c r="R51" i="6"/>
  <c r="S51" i="6" s="1"/>
  <c r="R50" i="6"/>
  <c r="S50" i="6" s="1"/>
  <c r="R49" i="6"/>
  <c r="S49" i="6" s="1"/>
  <c r="R48" i="6"/>
  <c r="S48" i="6" s="1"/>
  <c r="R47" i="6"/>
  <c r="S47" i="6" s="1"/>
  <c r="R46" i="6"/>
  <c r="S46" i="6" s="1"/>
  <c r="R45" i="6"/>
  <c r="S45" i="6" s="1"/>
  <c r="R44" i="6"/>
  <c r="S44" i="6" s="1"/>
  <c r="R43" i="6"/>
  <c r="S43" i="6" s="1"/>
  <c r="R42" i="6"/>
  <c r="S42" i="6" s="1"/>
  <c r="R41" i="6"/>
  <c r="S41" i="6" s="1"/>
  <c r="R40" i="6"/>
  <c r="S40" i="6" s="1"/>
  <c r="R39" i="6"/>
  <c r="S39" i="6" s="1"/>
  <c r="R38" i="6"/>
  <c r="S38" i="6" s="1"/>
  <c r="R37" i="6"/>
  <c r="S37" i="6" s="1"/>
  <c r="R36" i="6"/>
  <c r="S36" i="6" s="1"/>
  <c r="R35" i="6"/>
  <c r="S35" i="6" s="1"/>
  <c r="R34" i="6"/>
  <c r="S34" i="6" s="1"/>
  <c r="R31" i="6"/>
  <c r="S31" i="6" s="1"/>
  <c r="R30" i="6"/>
  <c r="S30" i="6" s="1"/>
  <c r="R29" i="6"/>
  <c r="S29" i="6" s="1"/>
  <c r="R28" i="6"/>
  <c r="S28" i="6" s="1"/>
  <c r="R27" i="6"/>
  <c r="S27" i="6" s="1"/>
  <c r="R26" i="6"/>
  <c r="S26" i="6" s="1"/>
  <c r="R25" i="6"/>
  <c r="S25" i="6" s="1"/>
  <c r="R24" i="6"/>
  <c r="S24" i="6" s="1"/>
  <c r="R23" i="6"/>
  <c r="S23" i="6" s="1"/>
  <c r="R22" i="6"/>
  <c r="S22" i="6" s="1"/>
  <c r="R21" i="6"/>
  <c r="S21" i="6" s="1"/>
  <c r="R20" i="6"/>
  <c r="S20" i="6" s="1"/>
  <c r="R19" i="6"/>
  <c r="S19" i="6" s="1"/>
  <c r="R17" i="6"/>
  <c r="S17" i="6" s="1"/>
  <c r="R16" i="6"/>
  <c r="S16" i="6" s="1"/>
  <c r="R15" i="6"/>
  <c r="S15" i="6" s="1"/>
  <c r="R14" i="6"/>
  <c r="S14" i="6" s="1"/>
  <c r="R13" i="6"/>
  <c r="S13" i="6" s="1"/>
  <c r="R12" i="6"/>
  <c r="S12" i="6" s="1"/>
  <c r="R11" i="6"/>
  <c r="S11" i="6" s="1"/>
  <c r="R10" i="6"/>
  <c r="S10" i="6" s="1"/>
  <c r="R9" i="6"/>
  <c r="S9" i="6" s="1"/>
  <c r="R8" i="6"/>
  <c r="S8" i="6" s="1"/>
  <c r="R7" i="6"/>
  <c r="S7" i="6" s="1"/>
  <c r="S679" i="6" l="1"/>
  <c r="D15" i="8" s="1"/>
  <c r="P785" i="1" l="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AC7" i="1" l="1"/>
  <c r="AC786" i="1" s="1"/>
  <c r="O33" i="2"/>
  <c r="O32" i="2"/>
  <c r="O31" i="2"/>
  <c r="O30" i="2"/>
  <c r="O29" i="2"/>
  <c r="O28" i="2"/>
  <c r="O27" i="2"/>
  <c r="O26" i="2"/>
  <c r="O25" i="2"/>
  <c r="O24" i="2"/>
  <c r="O23" i="2"/>
  <c r="O22" i="2"/>
  <c r="O21" i="2"/>
  <c r="AB31" i="2" l="1"/>
  <c r="AB21" i="2"/>
  <c r="AB32" i="2"/>
  <c r="AB33" i="2"/>
  <c r="AB30" i="2"/>
  <c r="AB24" i="2"/>
  <c r="AB29" i="2"/>
  <c r="AB22" i="2"/>
  <c r="AB34" i="2" s="1"/>
  <c r="D14" i="8" s="1"/>
  <c r="D16" i="8" s="1"/>
  <c r="AB23" i="2"/>
  <c r="AB25" i="2"/>
  <c r="AB26" i="2"/>
  <c r="AB27" i="2"/>
  <c r="AB28" i="2"/>
</calcChain>
</file>

<file path=xl/sharedStrings.xml><?xml version="1.0" encoding="utf-8"?>
<sst xmlns="http://schemas.openxmlformats.org/spreadsheetml/2006/main" count="13993" uniqueCount="6693">
  <si>
    <t>MARCA</t>
  </si>
  <si>
    <t>CONCENTRACIÓN</t>
  </si>
  <si>
    <t>FORMA FARMACEUTICA</t>
  </si>
  <si>
    <t>PRESENTACION </t>
  </si>
  <si>
    <t>REGISTROSANITARIO-INVIMA</t>
  </si>
  <si>
    <t>ESTADO REGISTRO INVIMA</t>
  </si>
  <si>
    <t>ATC</t>
  </si>
  <si>
    <t>CUM</t>
  </si>
  <si>
    <t>EXPEDIENTE</t>
  </si>
  <si>
    <t>SUB CODIGO </t>
  </si>
  <si>
    <t>TIPO</t>
  </si>
  <si>
    <t>MEDICAMENTO</t>
  </si>
  <si>
    <t>INVIMA 2018M-0007502-R1</t>
  </si>
  <si>
    <t>Vigente</t>
  </si>
  <si>
    <t>N01BB02</t>
  </si>
  <si>
    <t>TABLETA</t>
  </si>
  <si>
    <t>N02AA59</t>
  </si>
  <si>
    <t>DOLIREN® TABLETAS RECUBIERTAS.</t>
  </si>
  <si>
    <t>TABLETA RECUBIERTA</t>
  </si>
  <si>
    <t>N02BE71</t>
  </si>
  <si>
    <t>150mg</t>
  </si>
  <si>
    <t>CAPSULA DURA</t>
  </si>
  <si>
    <t>N03AX16</t>
  </si>
  <si>
    <t>NAPROXENO250 MG COMPRIMIDOS</t>
  </si>
  <si>
    <t>250mg</t>
  </si>
  <si>
    <t>M01AE02</t>
  </si>
  <si>
    <t>DICLOFENACO GEL AL 1%</t>
  </si>
  <si>
    <t>1g</t>
  </si>
  <si>
    <t>GEL TOPICO</t>
  </si>
  <si>
    <t>TUBO COLAPSIBLE DE ALUMINIO POR 50G EN CAJA INDIVIDUAL</t>
  </si>
  <si>
    <t>M02AA15</t>
  </si>
  <si>
    <t>1982542-1</t>
  </si>
  <si>
    <t>N02AJ06</t>
  </si>
  <si>
    <t>VOLTAREN EMULGEL</t>
  </si>
  <si>
    <t>INVIMA 2018M-011124-R2</t>
  </si>
  <si>
    <t>500mg</t>
  </si>
  <si>
    <t>CAPSULA BLANDA</t>
  </si>
  <si>
    <t>N02BE01</t>
  </si>
  <si>
    <t>LIDOCAINA HCL 2% JALEA ESTERIL</t>
  </si>
  <si>
    <t>2g</t>
  </si>
  <si>
    <t>JALEA</t>
  </si>
  <si>
    <t>R02AD02</t>
  </si>
  <si>
    <t>19980849-1</t>
  </si>
  <si>
    <t>J01DB01</t>
  </si>
  <si>
    <t>37.5mg</t>
  </si>
  <si>
    <t>INVIMA 2017M-0007640-R1</t>
  </si>
  <si>
    <t>N02BE51</t>
  </si>
  <si>
    <t>19979434-1</t>
  </si>
  <si>
    <t>M01AX17</t>
  </si>
  <si>
    <t>25mg</t>
  </si>
  <si>
    <t>INVIMA 2020M-002794-R3</t>
  </si>
  <si>
    <t>N06AA09</t>
  </si>
  <si>
    <t>50mg</t>
  </si>
  <si>
    <t>CEFALEXINA 500 MG</t>
  </si>
  <si>
    <t>INVIMA 2021M-004225-R3</t>
  </si>
  <si>
    <t>ALGIMIDE TABLETAS</t>
  </si>
  <si>
    <t>INVIMA 2017M-003494-R2</t>
  </si>
  <si>
    <t>LYRICA 75 MG CAPSULAS</t>
  </si>
  <si>
    <t>75mg</t>
  </si>
  <si>
    <t>MUESTRA MEDICA: CAJA X 28 CAPSULAS EN BLISTER DE ALUMINIO/PVC TRANSPARENTE.</t>
  </si>
  <si>
    <t>INVIMA 2020M-0004455-R2</t>
  </si>
  <si>
    <t>19953202-22</t>
  </si>
  <si>
    <t>IBUPROFENO TABLETAS RECUBIERTAS X 400 MG</t>
  </si>
  <si>
    <t>400mg</t>
  </si>
  <si>
    <t>INVIMA 2020M-014958-R3</t>
  </si>
  <si>
    <t>M01AE01</t>
  </si>
  <si>
    <t>LYRICA® 150 MG CAPSULAS</t>
  </si>
  <si>
    <t>INVIMA 2020M-0004457-R2</t>
  </si>
  <si>
    <t>100mg</t>
  </si>
  <si>
    <t>SOLUCION ORAL</t>
  </si>
  <si>
    <t>N02AX02</t>
  </si>
  <si>
    <t>10mg</t>
  </si>
  <si>
    <t>INVIMA 2018M-0018067</t>
  </si>
  <si>
    <t>200mg</t>
  </si>
  <si>
    <t>INVIMA 2017M-0000334-R2</t>
  </si>
  <si>
    <t>M01AH01</t>
  </si>
  <si>
    <t>19914681-1</t>
  </si>
  <si>
    <t>N06AB06</t>
  </si>
  <si>
    <t>7.5mg</t>
  </si>
  <si>
    <t>INVIMA 2018M-0018042</t>
  </si>
  <si>
    <t>VOLTAREN® EMULGEL FORTE 2.32%</t>
  </si>
  <si>
    <t>INVIMA 2018M-0014657-R1</t>
  </si>
  <si>
    <t>N06AA02</t>
  </si>
  <si>
    <t>M01AB05</t>
  </si>
  <si>
    <t>TIZANIDINA 2 MG TABLETAS</t>
  </si>
  <si>
    <t>2mg</t>
  </si>
  <si>
    <t>INVIMA 2018M-0008840-R1</t>
  </si>
  <si>
    <t>M03BX02</t>
  </si>
  <si>
    <t>30mg</t>
  </si>
  <si>
    <t>DICLOFENACO SODICO 1% GEL</t>
  </si>
  <si>
    <t>INVIMA 2019M-0010049-R1</t>
  </si>
  <si>
    <t>N06AX05</t>
  </si>
  <si>
    <t>8mg</t>
  </si>
  <si>
    <t>SOLUCION INYECTABLE</t>
  </si>
  <si>
    <t>INVIMA 2017M-0012145-R1</t>
  </si>
  <si>
    <t>H02AB02</t>
  </si>
  <si>
    <t>PREGABALINA 300 MG</t>
  </si>
  <si>
    <t>300mg</t>
  </si>
  <si>
    <t>CAPSAICINA0.025% CREMA</t>
  </si>
  <si>
    <t>0.025g</t>
  </si>
  <si>
    <t>CREMA TOPICA</t>
  </si>
  <si>
    <t>CAJA PLEGADIZA CON TUBO COLAPSIBLE DE ALUMINIO POR 20 G.</t>
  </si>
  <si>
    <t>INVIMA 2019M-0006379-R1</t>
  </si>
  <si>
    <t>N01BX04</t>
  </si>
  <si>
    <t>19966769-1</t>
  </si>
  <si>
    <t>XANAX ® 0.5 MG TABLETAS</t>
  </si>
  <si>
    <t>0.5mg</t>
  </si>
  <si>
    <t>INVIMA 2018M-0001431-R2</t>
  </si>
  <si>
    <t>N05BA12</t>
  </si>
  <si>
    <t>SUSPENSION PARA INHALACION</t>
  </si>
  <si>
    <t>R03AC02</t>
  </si>
  <si>
    <t>19925053-1</t>
  </si>
  <si>
    <t>DETRUSITOL®SR 4 MG CAPSULAS</t>
  </si>
  <si>
    <t>4mg</t>
  </si>
  <si>
    <t>CAPSULA DE LIBERACION PROLONGADA</t>
  </si>
  <si>
    <t>INVIMA 2019M-0001173-R2</t>
  </si>
  <si>
    <t>G04BD07</t>
  </si>
  <si>
    <t>INVIMA 2017M-0005556-R1</t>
  </si>
  <si>
    <t>N03AG01</t>
  </si>
  <si>
    <t>INVIMA 2019M-011741-R2</t>
  </si>
  <si>
    <t>N06AX16</t>
  </si>
  <si>
    <t>CAJA X 100 TABLETAS EN BLISTER DE PVC/ALUMINIO POR 10 TABLETAS CADA UNO.</t>
  </si>
  <si>
    <t>INVIMA 2018M-009469-R3</t>
  </si>
  <si>
    <t>27363-1</t>
  </si>
  <si>
    <t>N02AX52</t>
  </si>
  <si>
    <t>N06AB10</t>
  </si>
  <si>
    <t>20014721-1</t>
  </si>
  <si>
    <t>UNGÜENTO ALMIPRO</t>
  </si>
  <si>
    <t>25g</t>
  </si>
  <si>
    <t>UNGUENTO TOPICO</t>
  </si>
  <si>
    <t>INVIMA 2017M-0012313-R1</t>
  </si>
  <si>
    <t>C05AX04</t>
  </si>
  <si>
    <t>TABLETA DE LIBERACION PROLONGADA</t>
  </si>
  <si>
    <t>SODIO CLORURO AL 0.9%</t>
  </si>
  <si>
    <t>B05XA03</t>
  </si>
  <si>
    <t>PALEXIS ® 50 MG.</t>
  </si>
  <si>
    <t>INVIMA 2018M-0014502-R1</t>
  </si>
  <si>
    <t>N02AX06</t>
  </si>
  <si>
    <t>FLEXIMAX® NAP TABLETA RECUBIERTA</t>
  </si>
  <si>
    <t>TABLETA CUBIERTA CON PELICULA</t>
  </si>
  <si>
    <t>M03BX51</t>
  </si>
  <si>
    <t>120mg</t>
  </si>
  <si>
    <t>INVIMA 2019M-0014723-R1</t>
  </si>
  <si>
    <t>M01AH05</t>
  </si>
  <si>
    <t>PRESENTACION COMERCIAL:CON FRASCO DE POLIETILENO DE ALTA DENSIDAD CON TAPA ROSCA EN POLIETILENO DE ALTA DENSIDAD POR 100 TABLETAS RECUBIERTAS</t>
  </si>
  <si>
    <t>INVIMA 2019M-0009802-R1</t>
  </si>
  <si>
    <t>20001852-27</t>
  </si>
  <si>
    <t>PALEXIS® RETARD 100 MG</t>
  </si>
  <si>
    <t>INVIMA 2018M-0014566-R1</t>
  </si>
  <si>
    <t>ZALDIAR ® TABLETAS</t>
  </si>
  <si>
    <t>GAVISCON® DOBLE ACCION LIQUIDO SACHET</t>
  </si>
  <si>
    <t>SUSPENSION ORAL</t>
  </si>
  <si>
    <t>CAJA CON 20 SACHET (FOIL LAMINADO)</t>
  </si>
  <si>
    <t>INVIMA 2019M-0013657-R1</t>
  </si>
  <si>
    <t>A02BX13</t>
  </si>
  <si>
    <t>20044923-10</t>
  </si>
  <si>
    <t>300mg.</t>
  </si>
  <si>
    <t>CAJA DE CARTULINA CON UN FRASCO HDPE BLANCO OPACO POR 30 TABLETAS DE LIBERACION PROLONGADA .</t>
  </si>
  <si>
    <t>INVIMA 2019M-0006819-R1</t>
  </si>
  <si>
    <t>N07BA02</t>
  </si>
  <si>
    <t>19967276-1</t>
  </si>
  <si>
    <t>ESOMEPRAZOL 20 MG</t>
  </si>
  <si>
    <t>20mg</t>
  </si>
  <si>
    <t>TABLETA DE LIBERACION RETARDADA</t>
  </si>
  <si>
    <t>A02BC05</t>
  </si>
  <si>
    <t>CAJA X 30 TABLETAS EN BLISTER PVC/ALUMINIO.</t>
  </si>
  <si>
    <t>INVIMA 2021M-007556-R4</t>
  </si>
  <si>
    <t>N03AE01</t>
  </si>
  <si>
    <t>63502-1</t>
  </si>
  <si>
    <t>INVIMA 2019M-012991-R2</t>
  </si>
  <si>
    <t>INVIMA 2018M-005181-R2</t>
  </si>
  <si>
    <t>CASACINE 0.075% CREMA</t>
  </si>
  <si>
    <t>0.075g</t>
  </si>
  <si>
    <t>INVIMA 2018M-0006535-R1</t>
  </si>
  <si>
    <t>LUVOX 100 MG TABLETAS RECUBIERTAS</t>
  </si>
  <si>
    <t>N06AB08</t>
  </si>
  <si>
    <t>NAPROXENO CAPSULAS 250 MG</t>
  </si>
  <si>
    <t>CAJA POR UN BLISTER. DE ALUMINIO/PVC (INCOLORO). POR 10 CÁPSULAS</t>
  </si>
  <si>
    <t>19980479-1</t>
  </si>
  <si>
    <t>J01XE01</t>
  </si>
  <si>
    <t>INVIMA 2018M-0014509-R1</t>
  </si>
  <si>
    <t>IMIPRAMINA CLORHIDRATO 10 MG TABLETAS RECUBIERTAS</t>
  </si>
  <si>
    <t>CAJA PLEGADIZA POR 100 TABLETAS. EN 10 BLÍSTER PVC/PVDC TRANSPARENTE-ALUMINIO 134 MM POR 10 TABLETAS CADA BLÍSTER</t>
  </si>
  <si>
    <t>INVIMA 2018M-0012924-R1</t>
  </si>
  <si>
    <t>20030724-4</t>
  </si>
  <si>
    <t>KENACORT ® A 10MG/ML INTRAARTICULAR INTRADERMICO</t>
  </si>
  <si>
    <t>SUSPENSION INYECTABLE</t>
  </si>
  <si>
    <t>INVIMA 2017M-3895-R4</t>
  </si>
  <si>
    <t>H02AB08</t>
  </si>
  <si>
    <t>BECLOMETASONA250MCG / DOSISINHALADOR</t>
  </si>
  <si>
    <t>250mcg</t>
  </si>
  <si>
    <t>AEROSOLES</t>
  </si>
  <si>
    <t>CAJA POR UN ENVASE INHALADOR DE ALUMINIO. CON ADAPTADOR Y TAPA EN POLIPROPILENO POR 200 DOSIS</t>
  </si>
  <si>
    <t>INVIMA 2020M-0008659-R1</t>
  </si>
  <si>
    <t>R03BA01</t>
  </si>
  <si>
    <t>19996407-1</t>
  </si>
  <si>
    <t>SPIRIVA® RESPIMAT®</t>
  </si>
  <si>
    <t>0.005mg</t>
  </si>
  <si>
    <t>SOLUCION PARA INHALACION</t>
  </si>
  <si>
    <t>INVIMA 2020M-0008294-R1</t>
  </si>
  <si>
    <t>R03BB04</t>
  </si>
  <si>
    <t>DICLOFENACO 1 % GEL</t>
  </si>
  <si>
    <t>TUBO COLAPSIBLE EN ALUMINIO POR 30 G CON TAPA BLANCA EN POLIPROPILENO EN CAJA PLEGADIZA.</t>
  </si>
  <si>
    <t>19988263-1</t>
  </si>
  <si>
    <t>5mg</t>
  </si>
  <si>
    <t>G04BE08</t>
  </si>
  <si>
    <t>DOLOFF®5-325 TABLETAS</t>
  </si>
  <si>
    <t>BI-PROFENID</t>
  </si>
  <si>
    <t>INVIMA 2018M-0005854-R1</t>
  </si>
  <si>
    <t>M01AE03</t>
  </si>
  <si>
    <t>19991569-1</t>
  </si>
  <si>
    <t>SERETIDE® DISKUS 50/500 MCG</t>
  </si>
  <si>
    <t>POLVO PARA INHALACION</t>
  </si>
  <si>
    <t>INVIMA 2019M-13778-R2</t>
  </si>
  <si>
    <t>R03AK06</t>
  </si>
  <si>
    <t>N02BA01</t>
  </si>
  <si>
    <t>N03AX12</t>
  </si>
  <si>
    <t>PROFENID GEL 2.5%</t>
  </si>
  <si>
    <t>2.5g</t>
  </si>
  <si>
    <t>INVIMA 2017M-0000234-R2</t>
  </si>
  <si>
    <t>M02AA10</t>
  </si>
  <si>
    <t>INVIMA 2019M-0009638-R1</t>
  </si>
  <si>
    <t>J01DB09</t>
  </si>
  <si>
    <t>20002096-1</t>
  </si>
  <si>
    <t>PREDNISOLONA ACETATO SUSPENSIÓN 10MG/1ML</t>
  </si>
  <si>
    <t>SUSPENSION OFTALMICA</t>
  </si>
  <si>
    <t>S01BA04</t>
  </si>
  <si>
    <t>BROMURO DE IPRATROPIO 20 MCG/DOSIS AEROSOL HFA</t>
  </si>
  <si>
    <t>20mcg</t>
  </si>
  <si>
    <t>CAJA POR 1 INHALADOR CON 200 DOSIS (20 MICROGRAMOS POR CADA DOSIS)</t>
  </si>
  <si>
    <t>R03BB01</t>
  </si>
  <si>
    <t>20013129-1</t>
  </si>
  <si>
    <t>19981002-2</t>
  </si>
  <si>
    <t>INVIMA 2020M-0002309-R2</t>
  </si>
  <si>
    <t>R03AK07</t>
  </si>
  <si>
    <t>OXYCONTIN ® ORF 40 MG COMPRIMIDOS RECUBIERTOS DE LIBERACIÓN CONTROLADA</t>
  </si>
  <si>
    <t>40mg</t>
  </si>
  <si>
    <t>INVIMA 2018M-010520-R2</t>
  </si>
  <si>
    <t>N02AA05</t>
  </si>
  <si>
    <t>N06AX11</t>
  </si>
  <si>
    <t>N06AB05</t>
  </si>
  <si>
    <t>50mcg</t>
  </si>
  <si>
    <t>POLIETILENGLICOL 3350</t>
  </si>
  <si>
    <t>POLVO PARA RECONSTITUIR A SOLUCION ORAL</t>
  </si>
  <si>
    <t>A06AD15</t>
  </si>
  <si>
    <t>INVIMA 2020M-007352-R2</t>
  </si>
  <si>
    <t>DOXU ® 5/250 MG TABLETA RECUBIERTA</t>
  </si>
  <si>
    <t>GRANULOS</t>
  </si>
  <si>
    <t>TABLETA CON CUBIERTA ENTERICA CON PELICULA</t>
  </si>
  <si>
    <t>INVIMA 2017M-0000168-R2</t>
  </si>
  <si>
    <t>INVIMA 2019M-0009528-R1</t>
  </si>
  <si>
    <t>N06AX23</t>
  </si>
  <si>
    <t>CLORURO DE SODIO AL 0.9%</t>
  </si>
  <si>
    <t>900mg</t>
  </si>
  <si>
    <t>INVIMA 2020M-001117-R4</t>
  </si>
  <si>
    <t>ACODEIN</t>
  </si>
  <si>
    <t>INVIMA 2017M-0017668</t>
  </si>
  <si>
    <t>A02BC02</t>
  </si>
  <si>
    <t>90mg</t>
  </si>
  <si>
    <t>CAJA POR 14 TABLETAS EN BLISTER DE ALUMINIO/LAMINA PERFORABLE DE ALUMINIO.</t>
  </si>
  <si>
    <t>2.5mg</t>
  </si>
  <si>
    <t>63503-1</t>
  </si>
  <si>
    <t>INVIMA 2019M-012710-R2</t>
  </si>
  <si>
    <t>VALCOTE® 250 MG TABLETAS CON CUBIERTA ENTÉRICA</t>
  </si>
  <si>
    <t>INVIMA 2020M-0001383-R2</t>
  </si>
  <si>
    <t>ISODINE® SOLUCION</t>
  </si>
  <si>
    <t>SOLUCION TOPICA</t>
  </si>
  <si>
    <t>INVIMA 2020M-002439-R4</t>
  </si>
  <si>
    <t>D08AG02</t>
  </si>
  <si>
    <t>34641-1</t>
  </si>
  <si>
    <t>INVIMA 2018M-0018389</t>
  </si>
  <si>
    <t>DUODOL ® TABLETA</t>
  </si>
  <si>
    <t>INVIMA 2018M-0008085-R1</t>
  </si>
  <si>
    <t>BETAMETASONA ACETATO 3.0 MG. + BETAMETASONA (COMO SODIO FOSFATO ) 3 MG /ML.</t>
  </si>
  <si>
    <t>3mg</t>
  </si>
  <si>
    <t>INVIMA 2019M-0007149-R1</t>
  </si>
  <si>
    <t>H02AB01</t>
  </si>
  <si>
    <t>6mg</t>
  </si>
  <si>
    <t>EMULSIÓN</t>
  </si>
  <si>
    <t>S01XA20</t>
  </si>
  <si>
    <t>19934178-3</t>
  </si>
  <si>
    <t>DICLOXACILINA 500MG</t>
  </si>
  <si>
    <t>J01CF01</t>
  </si>
  <si>
    <t>CAVERJECT 20 MCG</t>
  </si>
  <si>
    <t>20ćg</t>
  </si>
  <si>
    <t>POLVO LIOFILIZADO PARA RECONSTITUIR A SOLUCION INYECTABLE</t>
  </si>
  <si>
    <t>INVIMA 2017M-0004900-R1</t>
  </si>
  <si>
    <t>G04BE01</t>
  </si>
  <si>
    <t>19954356-1</t>
  </si>
  <si>
    <t>N05AH03</t>
  </si>
  <si>
    <t>19974415-3</t>
  </si>
  <si>
    <t>INVIMA 2018M-0001082-R2</t>
  </si>
  <si>
    <t>R01AD01</t>
  </si>
  <si>
    <t>19924207-1</t>
  </si>
  <si>
    <t>CIPROFLOXACINO TABLETAS RECUBIERTAS 500 MG.</t>
  </si>
  <si>
    <t>INVIMA 2018M-14315-R3</t>
  </si>
  <si>
    <t>J01MA02</t>
  </si>
  <si>
    <t>INVIMA 2019M-0009304-R1</t>
  </si>
  <si>
    <t>CIRCADIN ® 2MG</t>
  </si>
  <si>
    <t>INVIMA 2019M-0015814-R1</t>
  </si>
  <si>
    <t>N05CH01</t>
  </si>
  <si>
    <t>DOVIR ® TABLETAS</t>
  </si>
  <si>
    <t>INVIMA 2018M-0013152-R1</t>
  </si>
  <si>
    <t>M01AE51</t>
  </si>
  <si>
    <t>FREEGEN®</t>
  </si>
  <si>
    <t>SOLUCION OFTALMICA</t>
  </si>
  <si>
    <t>INVIMA 2019M-0002267-R2</t>
  </si>
  <si>
    <t>600mg</t>
  </si>
  <si>
    <t>INVIMA 2020M-012488-R2</t>
  </si>
  <si>
    <t>R05CB01</t>
  </si>
  <si>
    <t>MELOXICAM 15 MG/1.5 ML SOLUCIÓN INYECTABLE</t>
  </si>
  <si>
    <t>15mg</t>
  </si>
  <si>
    <t>INVIMA 2019M-0003269-R2</t>
  </si>
  <si>
    <t>M01AC06</t>
  </si>
  <si>
    <t>INVIMA 2019M-0006820-R1</t>
  </si>
  <si>
    <t>19967275-1</t>
  </si>
  <si>
    <t>M03BX08</t>
  </si>
  <si>
    <t>N05AA02</t>
  </si>
  <si>
    <t>19953957-1</t>
  </si>
  <si>
    <t>A02AB01</t>
  </si>
  <si>
    <t>ARCOXIA® 60 MG TABLETAS</t>
  </si>
  <si>
    <t>60mg</t>
  </si>
  <si>
    <t>INVIMA 2019M-0007161-R1</t>
  </si>
  <si>
    <t>N05AH04</t>
  </si>
  <si>
    <t>INVIMA 2018M-0006134-R1</t>
  </si>
  <si>
    <t>SOPHIPREN OFTENO</t>
  </si>
  <si>
    <t>CAJA DE CARTON CON FRASCO GOTERO POR 5ML</t>
  </si>
  <si>
    <t>INVIMA 2019M-012021-R2</t>
  </si>
  <si>
    <t>230341-1</t>
  </si>
  <si>
    <t>N03AB02</t>
  </si>
  <si>
    <t>INVIMA 2017M-0017664</t>
  </si>
  <si>
    <t>INVIMA 2020M-0010432-R1</t>
  </si>
  <si>
    <t>H02AB06</t>
  </si>
  <si>
    <t>20011084-5</t>
  </si>
  <si>
    <t>INVIMA 2017M-0005780-R1</t>
  </si>
  <si>
    <t>N03AF02</t>
  </si>
  <si>
    <t>SOMESE® 0.25 MG TABLETAS</t>
  </si>
  <si>
    <t>0.25mg</t>
  </si>
  <si>
    <t>CAJA POR 30 TABLETAS EN BLISTER ALU/ PVC</t>
  </si>
  <si>
    <t>INVIMA 2018M-013525-R3</t>
  </si>
  <si>
    <t>N05CD05</t>
  </si>
  <si>
    <t>41586-3</t>
  </si>
  <si>
    <t>BETADUO® 2ML</t>
  </si>
  <si>
    <t>INVIMA 2018M-0007080-R1</t>
  </si>
  <si>
    <t>ERICOX 60 MG</t>
  </si>
  <si>
    <t>BETAMETASONA 4 MG/ML SOLUCION INYECTABLE</t>
  </si>
  <si>
    <t>INVIMA 2020M-0007727-R1</t>
  </si>
  <si>
    <t>INVIMA 2021M-0004171-R2</t>
  </si>
  <si>
    <t>INVIMA 2018M-0014702-R1</t>
  </si>
  <si>
    <t>5g</t>
  </si>
  <si>
    <t>INVIMA 2009M-009074-R2</t>
  </si>
  <si>
    <t>20526-3</t>
  </si>
  <si>
    <t>C08CA06</t>
  </si>
  <si>
    <t>19966420-1</t>
  </si>
  <si>
    <t>PIROXICAMGEL</t>
  </si>
  <si>
    <t>0.5g</t>
  </si>
  <si>
    <t>INVIMA 2020M-013040-R3</t>
  </si>
  <si>
    <t>M02AA07</t>
  </si>
  <si>
    <t>TEGRETOL® RETARD DE 400 MG</t>
  </si>
  <si>
    <t>TABLETA CUBIERTA (GRAGEA)</t>
  </si>
  <si>
    <t>INVIMA 2019M-012068-R2</t>
  </si>
  <si>
    <t>N03AF01</t>
  </si>
  <si>
    <t>THERALITE® 300 MG</t>
  </si>
  <si>
    <t>INVIMA 2019M-0010260-R1</t>
  </si>
  <si>
    <t>N05AN01</t>
  </si>
  <si>
    <t>LORAZEPAM TABLETA 2 MG</t>
  </si>
  <si>
    <t>CAJA CON 30 TABLETAS EN BLISTER PVC- ALUMINIO POR 10 TABLETAS CADA BLISTER EN EMPAQUE INDIVIDUAL CONSERVANDO CADA UNO LA FRANJA VIOLETA.</t>
  </si>
  <si>
    <t>INVIMA 2017M-0000323-R2</t>
  </si>
  <si>
    <t>N05BA06</t>
  </si>
  <si>
    <t>19914657-1</t>
  </si>
  <si>
    <t>SEROQUEL ® XR 50 MG</t>
  </si>
  <si>
    <t>PARALGEN®</t>
  </si>
  <si>
    <t>M03BX05</t>
  </si>
  <si>
    <t>SYMBICORT ® TURBUHALER® 320/9 µG DOSIS</t>
  </si>
  <si>
    <t>BOTOX® 100U</t>
  </si>
  <si>
    <t>100U</t>
  </si>
  <si>
    <t>POLVO ESTERIL PARA RECONSTITUIR A SOLUCION INYECTABLE</t>
  </si>
  <si>
    <t>CAJA CON UN VIAL DE VIDRIO TRANSPARENTE TIPO I CON TAPÓN DE CAUCHO DE BUTILO GRIS AGRAFE DE ALUMINIO COLOR PÚRPURA Y TAPA DE POLIPROPILENO TIPO FLIP OFF</t>
  </si>
  <si>
    <t>M03AX01</t>
  </si>
  <si>
    <t>45122-1</t>
  </si>
  <si>
    <t>DOXICICLINA 100 MG TABLETAS</t>
  </si>
  <si>
    <t>J01AA02</t>
  </si>
  <si>
    <t>C10AA05</t>
  </si>
  <si>
    <t>RIVOTRIL TABLETAS 0.5 MG</t>
  </si>
  <si>
    <t>INVIMA 2018M-0014481-R1</t>
  </si>
  <si>
    <t>CLOZAPINA TABLETAS 100 MG</t>
  </si>
  <si>
    <t>N05AH02</t>
  </si>
  <si>
    <t>19974655-3</t>
  </si>
  <si>
    <t>DORPRETIM ® SOLUCIÓN OFTALMICA</t>
  </si>
  <si>
    <t>20mg.</t>
  </si>
  <si>
    <t>CAJA POR 1 FRASCO EN POLIETILENO DE BAJA DENSIDAD PEBD BLANCO CON SUBTAPA CAPILAR EN PEBD Y TAPA ROSCA DE SEGURIDAD BLANCA EN PP POR 5ML</t>
  </si>
  <si>
    <t>INVIMA 2021M-0008972-R1</t>
  </si>
  <si>
    <t>S01ED51</t>
  </si>
  <si>
    <t>19992655-1</t>
  </si>
  <si>
    <t>A02BC01</t>
  </si>
  <si>
    <t>19942122-1</t>
  </si>
  <si>
    <t>A06AG01</t>
  </si>
  <si>
    <t>32609-1</t>
  </si>
  <si>
    <t>INVIMA 2021M-0002257-R2</t>
  </si>
  <si>
    <t>19934762-1</t>
  </si>
  <si>
    <t>LIDOCAINA AL 2%</t>
  </si>
  <si>
    <t>TRIAMCINOLONA ACETONIDO 10 MG/ML SUSPENSIÓN INYECTABLE</t>
  </si>
  <si>
    <t>TEARSOFT®</t>
  </si>
  <si>
    <t>INVIMA 2017M-0006357-R1</t>
  </si>
  <si>
    <t>0.05g</t>
  </si>
  <si>
    <t>D07AC01</t>
  </si>
  <si>
    <t>INVIMA 2019M-006932-R2</t>
  </si>
  <si>
    <t>A02AB10</t>
  </si>
  <si>
    <t>G04BD04</t>
  </si>
  <si>
    <t>HUMYLUB OFTENO</t>
  </si>
  <si>
    <t>INVIMA 2019M-0009599-R1</t>
  </si>
  <si>
    <t>S01KA51</t>
  </si>
  <si>
    <t>20001982-1</t>
  </si>
  <si>
    <t>FLUMETOL NF OFTENO</t>
  </si>
  <si>
    <t>1mg</t>
  </si>
  <si>
    <t>INVIMA 2018M-0001782-R2</t>
  </si>
  <si>
    <t>S01BA07</t>
  </si>
  <si>
    <t>M02AA13</t>
  </si>
  <si>
    <t>58148-9</t>
  </si>
  <si>
    <t>CIPROFLOXACINA</t>
  </si>
  <si>
    <t>INVIMA 2018M-0006828-R1</t>
  </si>
  <si>
    <t>S01AX13</t>
  </si>
  <si>
    <t>N06AX26</t>
  </si>
  <si>
    <t>LOSARTAN 50 MG</t>
  </si>
  <si>
    <t>C09CA01</t>
  </si>
  <si>
    <t>YODOPOVIDONA ESPUMA</t>
  </si>
  <si>
    <t>0.8g</t>
  </si>
  <si>
    <t>INVIMA 2017M-005236-R2</t>
  </si>
  <si>
    <t>D06AX01</t>
  </si>
  <si>
    <t>11697-2</t>
  </si>
  <si>
    <t>CLOZAPINA TABLETAS 25 MG</t>
  </si>
  <si>
    <t>CAJA POR 100 TABLETAS EN BLISTER PVC/ALUMINIO</t>
  </si>
  <si>
    <t>PARALGEN MAX</t>
  </si>
  <si>
    <t>MORFINA CLORHIDRATO AL 3% SOLUCIÓN ORAL</t>
  </si>
  <si>
    <t>INVIMA 2017M-006983-R2</t>
  </si>
  <si>
    <t>N02AA01</t>
  </si>
  <si>
    <t>218190-1</t>
  </si>
  <si>
    <t>S01KA01</t>
  </si>
  <si>
    <t>ROXICAINA® POMADA</t>
  </si>
  <si>
    <t>POMADA</t>
  </si>
  <si>
    <t>INVIMA 2019M-012600-R3</t>
  </si>
  <si>
    <t>VOLTAREN® AMPOLLAS</t>
  </si>
  <si>
    <t>INVIMA 2019M-0009996-R1</t>
  </si>
  <si>
    <t>NEUROBION ® TABLETAS RECUBIERTAS</t>
  </si>
  <si>
    <t>INVIMA 2019M-0009578-R1</t>
  </si>
  <si>
    <t>A11HA02</t>
  </si>
  <si>
    <t>ESOMEPRAZOL 40 MG</t>
  </si>
  <si>
    <t>CICADERM ® NF CREMA</t>
  </si>
  <si>
    <t>12g</t>
  </si>
  <si>
    <t>INVIMA 2018M-0006973-R1</t>
  </si>
  <si>
    <t>D02AB99</t>
  </si>
  <si>
    <t>ZOLPIDEM TABLETAS RECUBIERTASPOR 10 MG.</t>
  </si>
  <si>
    <t>N05CF02</t>
  </si>
  <si>
    <t>INVIMA 2018M-0000857-R2</t>
  </si>
  <si>
    <t>INVIMA 2018M-0000637-R2</t>
  </si>
  <si>
    <t>D01AC01</t>
  </si>
  <si>
    <t>N03AX14</t>
  </si>
  <si>
    <t>DEPO-MEDROL 40 MG/ML SUSPENSION INYECTABLE</t>
  </si>
  <si>
    <t>CAJA DE CARTON CON FRASCO VIAL DE VIDRIO CON 1 ML DE SUSPENSION. VIDRIO TIPO I</t>
  </si>
  <si>
    <t>INVIMA 2018M-0001389-R2</t>
  </si>
  <si>
    <t>H02AB04</t>
  </si>
  <si>
    <t>19927243-1</t>
  </si>
  <si>
    <t>D06BA01</t>
  </si>
  <si>
    <t>TIOCOLSID 4 MGTABLETAS</t>
  </si>
  <si>
    <t>KEPPRA ® TABLETAS 500 MG</t>
  </si>
  <si>
    <t>MUESTRA MÉDICA CAJA POR 10 TABLETAS EN BLISTER PVC/ALUMINIO</t>
  </si>
  <si>
    <t>INVIMA 2019M-0002928-R2</t>
  </si>
  <si>
    <t>19936412-5</t>
  </si>
  <si>
    <t>SINOGAN® GOTAS 4%</t>
  </si>
  <si>
    <t>CAJA CON 1 FRASCO DE VIDRIO TIPO III COLOR AMBAR CON TAPA ROSCA DE PP X 20ML Y CUENTA GOTAS.</t>
  </si>
  <si>
    <t>INVIMA 2019M-0000678-R2</t>
  </si>
  <si>
    <t>19921589-2</t>
  </si>
  <si>
    <t>INFLACOR®RETARDINYECTABLE 1 ML</t>
  </si>
  <si>
    <t>PIROXICAM 0.5 % GEL</t>
  </si>
  <si>
    <t>INVIMA 2019M-0009986-R1</t>
  </si>
  <si>
    <t>OXYCONTIN ® ORF 20 MG COMPRIMIDOS RECUBIERTOS DE LIBERACION CONTROLADA</t>
  </si>
  <si>
    <t>INVIMA 2018M-010519-R2</t>
  </si>
  <si>
    <t>OLANZAPINA 5 MG TABLETAS RECUBIERTAS</t>
  </si>
  <si>
    <t>INVIMA 2010M-0010732</t>
  </si>
  <si>
    <t>AVAMYS®SPRAY NASAL</t>
  </si>
  <si>
    <t>27.5mcg</t>
  </si>
  <si>
    <t>SUSPENSION NASAL</t>
  </si>
  <si>
    <t>CAJA CON FRASCO DE VIDRIO AMBAR Y UNA BOMBA DE 50 MICROLITROS POR 120 DOSIS (10G SUSPENSION/FRASCO)</t>
  </si>
  <si>
    <t>INVIMA 2020M-0007822-R1</t>
  </si>
  <si>
    <t>R01AD08</t>
  </si>
  <si>
    <t>19986156-1</t>
  </si>
  <si>
    <t>INVIMA 2019M-0007926-R1</t>
  </si>
  <si>
    <t>S01AE07</t>
  </si>
  <si>
    <t>19980018-1</t>
  </si>
  <si>
    <t>AGUA ESTÉRIL PARA INYECCIÓN</t>
  </si>
  <si>
    <t>100ml</t>
  </si>
  <si>
    <t>LIQUIDO ESTERIL PARA INYECCION (AGUA)</t>
  </si>
  <si>
    <t>INVIMA 2019M-007522-R3</t>
  </si>
  <si>
    <t>V07ABX1</t>
  </si>
  <si>
    <t>A02AF02</t>
  </si>
  <si>
    <t>19977699-2</t>
  </si>
  <si>
    <t>SYMBICORT TURBUHALER (R) 160/4.5/MCG/DOSIS</t>
  </si>
  <si>
    <t>INVIMA 2020M-0001216-R2</t>
  </si>
  <si>
    <t>INVIMA 2017M-0012354-R1</t>
  </si>
  <si>
    <t>PRISTIQ® 100 MG TABLETAS DE LIBERACION PROLONGADA</t>
  </si>
  <si>
    <t>INVIMA 2019M-0009532-R1</t>
  </si>
  <si>
    <t>N06AB03</t>
  </si>
  <si>
    <t>SERETIDE® EVOHALER®25/250 MCG.</t>
  </si>
  <si>
    <t>INVIMA 2017M-0000089-R2</t>
  </si>
  <si>
    <t>REFLUFIN 2.5 G SUSPENSION</t>
  </si>
  <si>
    <t>2.94g</t>
  </si>
  <si>
    <t>INVIMA 2020M-0002032-R2</t>
  </si>
  <si>
    <t>19932994-1</t>
  </si>
  <si>
    <t>FLUOXETINA 20 MG CÁPSULAS</t>
  </si>
  <si>
    <t>INVIMA 2017M-005627-R2</t>
  </si>
  <si>
    <t>LUMIGAN ® RC</t>
  </si>
  <si>
    <t>0.1mg</t>
  </si>
  <si>
    <t>INVIMA 2017M-0011385-R1</t>
  </si>
  <si>
    <t>S01EE03</t>
  </si>
  <si>
    <t>20009282-1</t>
  </si>
  <si>
    <t>BERODUAL® SOLUCION.</t>
  </si>
  <si>
    <t>INVIMA 2020M-003240-R3</t>
  </si>
  <si>
    <t>R03AL01</t>
  </si>
  <si>
    <t>INVIMA 2017M-0012974-R1</t>
  </si>
  <si>
    <t>INVIMA 2018M-0018366</t>
  </si>
  <si>
    <t>SEVEDOL® EXTRAFUERTE TABLETA RECUBIERTA</t>
  </si>
  <si>
    <t>INVIMA 2018M-0008219-R1</t>
  </si>
  <si>
    <t>TEGRETOL RETARD DE 200 MG</t>
  </si>
  <si>
    <t>INVIMA 2018M-011160-R2</t>
  </si>
  <si>
    <t>227376-2</t>
  </si>
  <si>
    <t>DOLIREN® PLUS</t>
  </si>
  <si>
    <t>INVIMA 2018M-0018365</t>
  </si>
  <si>
    <t>ATIVAN 2 MG TABLETAS</t>
  </si>
  <si>
    <t>INVIMA 2021M-013234-R2</t>
  </si>
  <si>
    <t>INVIMA 2019M-0006560-R1</t>
  </si>
  <si>
    <t>INVIMA 2020M-0001786-R2</t>
  </si>
  <si>
    <t>OCAM® 1% GEL TOPICO</t>
  </si>
  <si>
    <t>INVIMA 2017M-0012142-R1</t>
  </si>
  <si>
    <t>S01AA20</t>
  </si>
  <si>
    <t>PASTA LASSAR</t>
  </si>
  <si>
    <t>PASTA</t>
  </si>
  <si>
    <t>INVIMA 2017M-012210-R3</t>
  </si>
  <si>
    <t>A06AD11</t>
  </si>
  <si>
    <t>HIDROMORFONA CLORHIDRATO 2.5 MG TABLETAS</t>
  </si>
  <si>
    <t>CAJA POR 20 TABLETAS EN BLISTER ALUMINIO-PVC AMBAR</t>
  </si>
  <si>
    <t>INVIMA 2018M-0008153-R1</t>
  </si>
  <si>
    <t>N02AA03</t>
  </si>
  <si>
    <t>19989418-1</t>
  </si>
  <si>
    <t>INVIMA 2018M-012687-R3</t>
  </si>
  <si>
    <t>LEPONEX ® 100 MG. COMPRIMIDOS</t>
  </si>
  <si>
    <t>COMPRIMIDO</t>
  </si>
  <si>
    <t>INVIMA 2017M-009650-R3</t>
  </si>
  <si>
    <t>INVIMA 2019M-0009132-R1</t>
  </si>
  <si>
    <t>N07CA01</t>
  </si>
  <si>
    <t>LIDOCAINA CLORHIDRATO AL 2%</t>
  </si>
  <si>
    <t>INVIMA 2019M-0006568-R1</t>
  </si>
  <si>
    <t>KAPTIN® 300</t>
  </si>
  <si>
    <t>INVIMA 2018M-0000551-R2</t>
  </si>
  <si>
    <t>S03CA01</t>
  </si>
  <si>
    <t>CAJA X 30 TABLETAS EN BLISTER PVC / FOIL DE ALUMINIO.</t>
  </si>
  <si>
    <t>INVIMA 2018M-007668-R3</t>
  </si>
  <si>
    <t>13874-2</t>
  </si>
  <si>
    <t>DEPO-MEDROL 40 MG / MLSUSPENSIONINYECTABLEX 5 ML</t>
  </si>
  <si>
    <t>INVIMA 2017M-0006410-R1</t>
  </si>
  <si>
    <t>CALTRATE® 600 + D</t>
  </si>
  <si>
    <t>A12AA20</t>
  </si>
  <si>
    <t>20011348-1</t>
  </si>
  <si>
    <t>DETRUSITOL® 2 MG TABLETAS RECUBIERTAS</t>
  </si>
  <si>
    <t>INVIMA 2018M-010695-R2</t>
  </si>
  <si>
    <t>INVIMA 2018M-0006674-R1</t>
  </si>
  <si>
    <t>C02AC01</t>
  </si>
  <si>
    <t>19971867-2</t>
  </si>
  <si>
    <t>A03AA05</t>
  </si>
  <si>
    <t>N02AA08</t>
  </si>
  <si>
    <t>A16AX01</t>
  </si>
  <si>
    <t>19994136-2</t>
  </si>
  <si>
    <t>ALAP® 0.2%</t>
  </si>
  <si>
    <t>INVIMA 2018M-0008401-R1</t>
  </si>
  <si>
    <t>S01GX09</t>
  </si>
  <si>
    <t>19987145-1</t>
  </si>
  <si>
    <t>FURACIN® POMADA</t>
  </si>
  <si>
    <t>0.2g</t>
  </si>
  <si>
    <t>INVIMA 2020M-003407-R4</t>
  </si>
  <si>
    <t>D08AF01</t>
  </si>
  <si>
    <t>19936154-1</t>
  </si>
  <si>
    <t>INVIMA 2018M-0018076</t>
  </si>
  <si>
    <t>N06AX22</t>
  </si>
  <si>
    <t>C03CA01</t>
  </si>
  <si>
    <t>15875-1</t>
  </si>
  <si>
    <t>OPTIVE ®</t>
  </si>
  <si>
    <t>CAJA CON UN FRASCO GOTERO DE PEBD POR 15 ML.</t>
  </si>
  <si>
    <t>INVIMA 2018M-0007266-R1</t>
  </si>
  <si>
    <t>19978511-4</t>
  </si>
  <si>
    <t>GAAP OFTENO®</t>
  </si>
  <si>
    <t>0.05mg</t>
  </si>
  <si>
    <t>S01EE01</t>
  </si>
  <si>
    <t>INVIMA 2018M-0007629-R1</t>
  </si>
  <si>
    <t>N05CF01</t>
  </si>
  <si>
    <t>DIPROSPAN® INYECTABLE JERINGA PRELLENADA</t>
  </si>
  <si>
    <t>CAJA POR 1 JERINGA PRELLENADA DE VIDRIO TIPO 1 CON 1 AGUJA ESTÉRIL DE 50 MM DE LONGITUD Y 8/10 MM DE DIAMETRO. Y OTRA AGUJA ESTÉRIL DE 25 MM DE LONGITUD Y 5/10 MM DE DIAMETRO</t>
  </si>
  <si>
    <t>INVIMA 2018 M-010921-R2</t>
  </si>
  <si>
    <t>226529-1</t>
  </si>
  <si>
    <t>SULTAMICILINA 375 MG TABLETAS RECUBIERTAS</t>
  </si>
  <si>
    <t>J01CR04</t>
  </si>
  <si>
    <t>NIDOLON® GEL</t>
  </si>
  <si>
    <t>INVIMA 2017M-0011521-R1</t>
  </si>
  <si>
    <t>C05CA53</t>
  </si>
  <si>
    <t>20079787-3</t>
  </si>
  <si>
    <t>S01BA14</t>
  </si>
  <si>
    <t>INVIMA 2017M-0013147-R1</t>
  </si>
  <si>
    <t>S01EA05</t>
  </si>
  <si>
    <t>ACRYLARM PLUS</t>
  </si>
  <si>
    <t>GEL ESTERIL INTRAOCULAR</t>
  </si>
  <si>
    <t>INVIMA 2018M-0012632-R1</t>
  </si>
  <si>
    <t>DEXAMETASONA 4MG/1ML SOLUCION INYECTABLE</t>
  </si>
  <si>
    <t>CAJA CON 100 AMPOLLAS EN VIDRIO ÁMBAR TIPO I DE 1ML</t>
  </si>
  <si>
    <t>20008398-1</t>
  </si>
  <si>
    <t>N05CF04</t>
  </si>
  <si>
    <t>INVIMA 2018M-004929-R2</t>
  </si>
  <si>
    <t>INVIMA 2017M-0012968-R1</t>
  </si>
  <si>
    <t>NARAMIG TABLETAS 2.5 MG</t>
  </si>
  <si>
    <t>CAJA PLEGADIZA MÁS BLISTER ALUMINIO/ALUMINIO POR 7 TABLETAS RECUBIERTAS Y/O BLISTER CHILD RESISTANT POLIAMIDA ORIENTADA/ALUMINIO/PVC-ALUMINIO/PAPEL</t>
  </si>
  <si>
    <t>INVIMA 2018 M-011921R-2</t>
  </si>
  <si>
    <t>N02CC02</t>
  </si>
  <si>
    <t>219084-3</t>
  </si>
  <si>
    <t>LEGABIN ® 75</t>
  </si>
  <si>
    <t>INVIMA 2017M-0012364-R1</t>
  </si>
  <si>
    <t>TANAKEN 120MG TABLETAS RECUBIERTAS</t>
  </si>
  <si>
    <t>INVIMA 2018M-0007231-R1</t>
  </si>
  <si>
    <t>N06DX02</t>
  </si>
  <si>
    <t>HIDROCORTISONA AL 1% CREMA</t>
  </si>
  <si>
    <t>INVIMA 2018M-014387-R3</t>
  </si>
  <si>
    <t>D07AA02</t>
  </si>
  <si>
    <t>40194-2</t>
  </si>
  <si>
    <t>J04AB03</t>
  </si>
  <si>
    <t>51196-1</t>
  </si>
  <si>
    <t>N05AD01</t>
  </si>
  <si>
    <t>19974149-2</t>
  </si>
  <si>
    <t>LOCION</t>
  </si>
  <si>
    <t>INVIMA 2018M-0000498-R2</t>
  </si>
  <si>
    <t>D02AX99</t>
  </si>
  <si>
    <t>100ćg</t>
  </si>
  <si>
    <t>BERODUAL® HFA</t>
  </si>
  <si>
    <t>INVIMA 2017M-0002085-R2</t>
  </si>
  <si>
    <t>J01CR02</t>
  </si>
  <si>
    <t>VOLTAREN® TABLETAS DE LIBERACIÓN PROGRAMADA 100 MG</t>
  </si>
  <si>
    <t>INVIMA 2019M-012028-R2</t>
  </si>
  <si>
    <t>FLUIMUCIL ® 600MG.</t>
  </si>
  <si>
    <t>INVIMA 2019M-0002827-R2</t>
  </si>
  <si>
    <t>SICCAFLUID® 2.5 MG/G GEL OFTALMICO</t>
  </si>
  <si>
    <t>0.25g</t>
  </si>
  <si>
    <t>CAJA CON FRASCO GOTERO EN POLIETILENO TRANSPARENTE DE BAJA DENSIDAD POR 10 G.</t>
  </si>
  <si>
    <t>INVIMA 2017M-014956-R2</t>
  </si>
  <si>
    <t>19908242-1</t>
  </si>
  <si>
    <t>A07CA99</t>
  </si>
  <si>
    <t>20040672-1</t>
  </si>
  <si>
    <t>INVIMA 2021M-014780-R3</t>
  </si>
  <si>
    <t>C07AG02</t>
  </si>
  <si>
    <t>OLODINA®</t>
  </si>
  <si>
    <t>INVIMA 2018M-0008889-R1</t>
  </si>
  <si>
    <t>INVIMA 2018M-0000338-R2</t>
  </si>
  <si>
    <t>FLOBACT - D</t>
  </si>
  <si>
    <t>INVIMA 2018M-0005116-R1</t>
  </si>
  <si>
    <t>INVIMA 2016M-003014-R4</t>
  </si>
  <si>
    <t>0.1g</t>
  </si>
  <si>
    <t>XALATAN ® 50 MCG / ML SOLUCION OFTALMICA</t>
  </si>
  <si>
    <t>CAJA CON UN FRASCO GOTERO X 2.5 ML. FRASCO EN POLIETILENO CON TAPA DE POLIETILENO DE BAJA DENSIDAD.</t>
  </si>
  <si>
    <t>INVIMA 2019M-007125-R2</t>
  </si>
  <si>
    <t>213704-1</t>
  </si>
  <si>
    <t>J01DB05</t>
  </si>
  <si>
    <t>S01AA10</t>
  </si>
  <si>
    <t>VENTILAN® OSP INHALADOR</t>
  </si>
  <si>
    <t>100mcg</t>
  </si>
  <si>
    <t>INVIMA 2020M-012819-R2</t>
  </si>
  <si>
    <t>INVIMA 2020M-0013210-R1</t>
  </si>
  <si>
    <t>INVIMA 2017M-0012611-R1</t>
  </si>
  <si>
    <t>S01CA03</t>
  </si>
  <si>
    <t>SULTAMICILINA 750 MG TABLETAS RECUBIERTAS</t>
  </si>
  <si>
    <t>750mg</t>
  </si>
  <si>
    <t>INVIMA 2018M-0011776-R1</t>
  </si>
  <si>
    <t>A11CC05</t>
  </si>
  <si>
    <t>19982506-1</t>
  </si>
  <si>
    <t>VENLAFAXINA 75 MG</t>
  </si>
  <si>
    <t>H03AA01</t>
  </si>
  <si>
    <t>INVIMA 2018M-0012571-R1</t>
  </si>
  <si>
    <t>80mg</t>
  </si>
  <si>
    <t>J01GB03</t>
  </si>
  <si>
    <t>N06DX01</t>
  </si>
  <si>
    <t>BETASERC ® 16 MG TABLETA</t>
  </si>
  <si>
    <t>16mg</t>
  </si>
  <si>
    <t>EFEXOR® XR 37.5 MG CAPSULAS</t>
  </si>
  <si>
    <t>INVIMA 2018M-0001926-R2</t>
  </si>
  <si>
    <t>GYNOPHARM® 0.25 MCG</t>
  </si>
  <si>
    <t>0.25ćg</t>
  </si>
  <si>
    <t>A11CC04</t>
  </si>
  <si>
    <t>B01AC04</t>
  </si>
  <si>
    <t>IPICLAV® 1 G</t>
  </si>
  <si>
    <t>REFRESH TEARS®</t>
  </si>
  <si>
    <t>INVIMA 2018M-011074-R2</t>
  </si>
  <si>
    <t>N05AX08</t>
  </si>
  <si>
    <t>CLAVULIN® TABLETAS 1G</t>
  </si>
  <si>
    <t>INVIMA2020M-006616-R2</t>
  </si>
  <si>
    <t>S01GX11</t>
  </si>
  <si>
    <t>CLAVULIN® 500 MG TABLETAS</t>
  </si>
  <si>
    <t>INVIMA 2020M-010253-R3</t>
  </si>
  <si>
    <t>HIDROCORTISONA CREMA 1%</t>
  </si>
  <si>
    <t>CAJA DE CARTULINA CON TUBO COLAPSIBLE LAMINADO POR 15 G</t>
  </si>
  <si>
    <t>INVIMA 2019M-0009300-R1</t>
  </si>
  <si>
    <t>19995931-1</t>
  </si>
  <si>
    <t>N03AX18</t>
  </si>
  <si>
    <t>20010103-1</t>
  </si>
  <si>
    <t>SEROQUEL ® XR 400 MG</t>
  </si>
  <si>
    <t>INVIMA 2019M-011179-R2</t>
  </si>
  <si>
    <t>A07DA03</t>
  </si>
  <si>
    <t>20046526-1</t>
  </si>
  <si>
    <t>A03FA01</t>
  </si>
  <si>
    <t>19941418-6</t>
  </si>
  <si>
    <t>R06AX13</t>
  </si>
  <si>
    <t>53287-1</t>
  </si>
  <si>
    <t>PROFENID ® COMPRIMIDOS ENTÉRICOS 100 MG</t>
  </si>
  <si>
    <t>INVIMA 2018M-0000386-R2</t>
  </si>
  <si>
    <t>LAGRIKOV® 0.5 % (LAGRIMAS ARTIFICIALES)</t>
  </si>
  <si>
    <t>19970511-1</t>
  </si>
  <si>
    <t>INVIMA 2021M-013925-R3</t>
  </si>
  <si>
    <t>C08CA01</t>
  </si>
  <si>
    <t>A11DA01</t>
  </si>
  <si>
    <t>AINEX® TABLETAS</t>
  </si>
  <si>
    <t>INVIMA 2016 M-011587-R3</t>
  </si>
  <si>
    <t>JARABE</t>
  </si>
  <si>
    <t>M02AA06</t>
  </si>
  <si>
    <t>BACTRIM® F TABLETAS</t>
  </si>
  <si>
    <t>CAJA DE CARTULINA POR 10 COMPRIMIDOS EN BLISTER DE PVC/ALUMINIO</t>
  </si>
  <si>
    <t>INVIMA 2018M-002312-R4</t>
  </si>
  <si>
    <t>J01EE01</t>
  </si>
  <si>
    <t>34239-1</t>
  </si>
  <si>
    <t>A02BX02</t>
  </si>
  <si>
    <t>INVIMA 2017M-0006209-R1</t>
  </si>
  <si>
    <t>A06AX01</t>
  </si>
  <si>
    <t>KEPPRA® SOLUCION ORAL</t>
  </si>
  <si>
    <t>CAJA CON FRASCO DE VIDRIO POR 60 ML MUESTRA MEDICA</t>
  </si>
  <si>
    <t>INVIMA 2019M-0006885-R1</t>
  </si>
  <si>
    <t>19975838-1</t>
  </si>
  <si>
    <t>FEXOFENADINA 120 MG</t>
  </si>
  <si>
    <t>R06AX26</t>
  </si>
  <si>
    <t>INVIMA 2019M-006467-R2</t>
  </si>
  <si>
    <t>210771-1</t>
  </si>
  <si>
    <t>CAJA CON UN FRASCO GOTERO DE POLIETILENO DE BAJA DENSIDAD POR 5 ML.</t>
  </si>
  <si>
    <t>INVIMA 2018M-007053-R2</t>
  </si>
  <si>
    <t>215874-1</t>
  </si>
  <si>
    <t>INVIMA 2018M-006880-R2</t>
  </si>
  <si>
    <t>S01AA11</t>
  </si>
  <si>
    <t>19929683-1</t>
  </si>
  <si>
    <t>R01AA05</t>
  </si>
  <si>
    <t>B01AB05</t>
  </si>
  <si>
    <t>OPTICAM</t>
  </si>
  <si>
    <t>0.3mg</t>
  </si>
  <si>
    <t>INVIMA 2020M-0010841-R1</t>
  </si>
  <si>
    <t>LEPONEX ® 25 MG COMPRIMIDOS</t>
  </si>
  <si>
    <t>INVIMA 2017M-007254-R3</t>
  </si>
  <si>
    <t>1g.</t>
  </si>
  <si>
    <t>FENOBARBITAL TABLETAS 100 MG.</t>
  </si>
  <si>
    <t>CAJA PLEGADIZA DE CARTULINA POR 30 TABLETAS EN BLISTER DE PVC TRANSPARENTE/ALUMINIO.</t>
  </si>
  <si>
    <t>N03AA02</t>
  </si>
  <si>
    <t>19905549-1</t>
  </si>
  <si>
    <t>INVIMA 2021M-0009454-R1</t>
  </si>
  <si>
    <t>D01AA20</t>
  </si>
  <si>
    <t>BROMURO DE IPRATROPIO 20 MCG/DOSIS SUSPENSION INHALADORA</t>
  </si>
  <si>
    <t>CAJA PLEGADIZA CON UN ENVASE METÁLICO CON 200 DOSIS CON VÁLVULA DOSIFICADORA EN PLÁSTICO DE POLIPROPILENO</t>
  </si>
  <si>
    <t>INVIMA 2019M-0000670-R2</t>
  </si>
  <si>
    <t>19924350-1</t>
  </si>
  <si>
    <t>INVIMA 2021M-013247-R2</t>
  </si>
  <si>
    <t>OMEPRAZOL 40 MG</t>
  </si>
  <si>
    <t>SOLUCION BUCAL</t>
  </si>
  <si>
    <t>PIROXICAM 20 MG TABLETAS</t>
  </si>
  <si>
    <t>M01AC01</t>
  </si>
  <si>
    <t>INVIMA 2018M-008790-R3</t>
  </si>
  <si>
    <t>20010102-1</t>
  </si>
  <si>
    <t>SULFATO FERROSO TABLETAS RECUBIERTAS 300MG</t>
  </si>
  <si>
    <t>INVIMA 2017M-0000479-R2</t>
  </si>
  <si>
    <t>B03AA07</t>
  </si>
  <si>
    <t>TABLETA DISPERSABLE</t>
  </si>
  <si>
    <t>INVIMA 2018M-0007313-R1</t>
  </si>
  <si>
    <t>19978347-3</t>
  </si>
  <si>
    <t>D07AC13</t>
  </si>
  <si>
    <t>19947270-1</t>
  </si>
  <si>
    <t>INVIMA 2017M-0013764-R1</t>
  </si>
  <si>
    <t>20046741-1</t>
  </si>
  <si>
    <t>INVIMA 2018M-013579-R3</t>
  </si>
  <si>
    <t>41528-2</t>
  </si>
  <si>
    <t>DIPROFOS®INYECTABLE</t>
  </si>
  <si>
    <t>CAJA POR 1 AMPOLLA DE VIDRIO POR 1 ML</t>
  </si>
  <si>
    <t>INVIMA 2017M-004735-R2</t>
  </si>
  <si>
    <t>53393-1</t>
  </si>
  <si>
    <t>DERMOVATE ® CREMA</t>
  </si>
  <si>
    <t>INVIMA 2016M-0011874-R1</t>
  </si>
  <si>
    <t>D07AD01</t>
  </si>
  <si>
    <t>TRIMETOPRIM SULFAMETOXAZOL-F TABLETA160/800 MG</t>
  </si>
  <si>
    <t>FUCICORT® CREMA</t>
  </si>
  <si>
    <t>INVIMA 2017M-011593-R3</t>
  </si>
  <si>
    <t>D07CC01</t>
  </si>
  <si>
    <t>STOPEN 0.5% GEL</t>
  </si>
  <si>
    <t>INVIMA 2020M-013045-R3</t>
  </si>
  <si>
    <t>A11AA02</t>
  </si>
  <si>
    <t>BAYCUTEN N CREMA</t>
  </si>
  <si>
    <t>INVIMA 2017M-008385-R3</t>
  </si>
  <si>
    <t>D07CB04</t>
  </si>
  <si>
    <t>ATROVENT ® HFA 20 MCG AEROSOL</t>
  </si>
  <si>
    <t>0.02mg</t>
  </si>
  <si>
    <t>CAJA CON FRASCO DE ACERO INOXIDABLE X 10 ML. CON VÁLVULA DOSIFICADORA Y BOQUILLA</t>
  </si>
  <si>
    <t>INVIMA 2020M-0001838-R2</t>
  </si>
  <si>
    <t>19930893-2</t>
  </si>
  <si>
    <t>R01AD09</t>
  </si>
  <si>
    <t>NEBIDO ®</t>
  </si>
  <si>
    <t>CAJA POR UNA AMPOLLA AMBAR DE VIDRIO TIPO I CON 4 ML DE SOLUCION OLEOSA.</t>
  </si>
  <si>
    <t>INVIMA 2020M-0003920-R2</t>
  </si>
  <si>
    <t>G03BA03</t>
  </si>
  <si>
    <t>19947559-1</t>
  </si>
  <si>
    <t>PREDNISOLONA 5 MG</t>
  </si>
  <si>
    <t>PEDIALYTE ® MAX 60 MEQ CON ZINC</t>
  </si>
  <si>
    <t>CALYMAG SUSPENSION</t>
  </si>
  <si>
    <t>INVIMA 2017M-0006201-R1</t>
  </si>
  <si>
    <t>LEVOPRONT(R) JARABE</t>
  </si>
  <si>
    <t>0.6g</t>
  </si>
  <si>
    <t>CAJA CON FRASCO DE VIDRIO AMBAR CON TAPA ROSCA EN POLIPROPILENO Y ELEMENTO DE ADMINISTRACIÓN (CUCHARITA O COPA DOSIFICADORA) POR 120 ML</t>
  </si>
  <si>
    <t>INVIMA 2009 M-13520 R1</t>
  </si>
  <si>
    <t>R05DB27</t>
  </si>
  <si>
    <t>19903434-2</t>
  </si>
  <si>
    <t>DERMOVATE®UNGÜENTO</t>
  </si>
  <si>
    <t>INVIMA 2017M-0012157-R1</t>
  </si>
  <si>
    <t>DEXAMETASONAFOSFATO4 MG/ML SOLUCION INYECTABLE</t>
  </si>
  <si>
    <t>INVIMA 2020M-0007728-R1</t>
  </si>
  <si>
    <t>RESTASIS® EMULSIÓN OFTÁLMICA</t>
  </si>
  <si>
    <t>0.2mg</t>
  </si>
  <si>
    <t>INVIMA 2019M-0002897-R2</t>
  </si>
  <si>
    <t>L04AD01</t>
  </si>
  <si>
    <t>1,5mg</t>
  </si>
  <si>
    <t>TRUVADA® 300/200</t>
  </si>
  <si>
    <t>CAJA X 30 TABLETAS RECUBIERTAS EN FRASCO PEAD BLANCO</t>
  </si>
  <si>
    <t>INVIMA 2020M-0011113-R2</t>
  </si>
  <si>
    <t>J05AR03</t>
  </si>
  <si>
    <t>20009816-1</t>
  </si>
  <si>
    <t>J01CA04</t>
  </si>
  <si>
    <t>22606-1</t>
  </si>
  <si>
    <t>METOCARBAMOL 500 MG + IBUPROFENO 200 MG TABLETAS RECUBIERTAS</t>
  </si>
  <si>
    <t>CAJA POR 30 TABLETAS EN BLISTER DE PVC/ALUMINIO POR 10 TABLETAS.</t>
  </si>
  <si>
    <t>19908253-1</t>
  </si>
  <si>
    <t>VALNOC® 2 MG TABLETAS RECUBIERTAS</t>
  </si>
  <si>
    <t>20678-2</t>
  </si>
  <si>
    <t>LACORYL® T SACHET</t>
  </si>
  <si>
    <t>INVIMA 2017M-0006321-R1</t>
  </si>
  <si>
    <t>C05CA54</t>
  </si>
  <si>
    <t>S01AA12</t>
  </si>
  <si>
    <t>19978835-1</t>
  </si>
  <si>
    <t>A03AX04</t>
  </si>
  <si>
    <t>ZINTERGIA® 100 MG CAPSULAS</t>
  </si>
  <si>
    <t>INVIMA 2017M-0001900-R2</t>
  </si>
  <si>
    <t>N04BB01</t>
  </si>
  <si>
    <t>INVIMA 2018M-0012476-R1</t>
  </si>
  <si>
    <t>S01CA01</t>
  </si>
  <si>
    <t>INVIMA 2018M-0014006-R1</t>
  </si>
  <si>
    <t>M01AE52</t>
  </si>
  <si>
    <t>A03BB01</t>
  </si>
  <si>
    <t>29374-9</t>
  </si>
  <si>
    <t>INVIMA 2020M-0001754-R2</t>
  </si>
  <si>
    <t>J01DD54</t>
  </si>
  <si>
    <t>INVIMA 2017M-0006650-R1</t>
  </si>
  <si>
    <t>J05AG03</t>
  </si>
  <si>
    <t>CEFUROXIMA TABLETAS RECUBIERTAS 500 MG</t>
  </si>
  <si>
    <t>CAJA POR 10 TABLETAS RECUBIERTAS EN BLISTER PVC/PVDC INCOLORO - ALUMINIO POR 10 TABLETAS RECUBIERTAS</t>
  </si>
  <si>
    <t>INVIMA 2020M-0001955-R2</t>
  </si>
  <si>
    <t>J01DC02</t>
  </si>
  <si>
    <t>19932353-1</t>
  </si>
  <si>
    <t>8g</t>
  </si>
  <si>
    <t>19928474-2</t>
  </si>
  <si>
    <t>INVIMA 2019M-0006871-R1</t>
  </si>
  <si>
    <t>S01BC10</t>
  </si>
  <si>
    <t>CONTRACTUBEX ® GEL</t>
  </si>
  <si>
    <t>10g</t>
  </si>
  <si>
    <t>INVIMA 2019M-0000600-R2</t>
  </si>
  <si>
    <t>C05BA53</t>
  </si>
  <si>
    <t>19924352-1</t>
  </si>
  <si>
    <t>PRADAXA® 150 MG</t>
  </si>
  <si>
    <t>INVIMA 2021M-0011886-R2</t>
  </si>
  <si>
    <t>B01AE07</t>
  </si>
  <si>
    <t>Z-FULL MK® GRANULADO</t>
  </si>
  <si>
    <t>INVIMA 2017M-0005792-R1</t>
  </si>
  <si>
    <t>A11AA04</t>
  </si>
  <si>
    <t>B03BA01</t>
  </si>
  <si>
    <t>TECTA® 40 MG TABLETAS</t>
  </si>
  <si>
    <t>INVIMA 2018M-0012987-R1</t>
  </si>
  <si>
    <t>20035776-1</t>
  </si>
  <si>
    <t>INVIMA 2018M-0012849-R1</t>
  </si>
  <si>
    <t>20040082-2</t>
  </si>
  <si>
    <t>FUCIDIN® H CREMA</t>
  </si>
  <si>
    <t>INVIMA 2018M-012162-R3</t>
  </si>
  <si>
    <t>D07CA01</t>
  </si>
  <si>
    <t>38622-2</t>
  </si>
  <si>
    <t>DUPIXENT® 200MG</t>
  </si>
  <si>
    <t>MUESTRA MÉDICA: CAJA POR 2 JERINGA PRELLENADA DE 175MG/ ML CON SISTEMA DE SEGURIDAD POR 1.14 ML</t>
  </si>
  <si>
    <t>INVIMA 2019MBT-0019104</t>
  </si>
  <si>
    <t>D11AH05</t>
  </si>
  <si>
    <t>20156864-5</t>
  </si>
  <si>
    <t>INVIMA 2018M-0001793-R2</t>
  </si>
  <si>
    <t>A08AB01</t>
  </si>
  <si>
    <t>FRAGMIN® 5000 UI SOLUCION INYECTABLE</t>
  </si>
  <si>
    <t>5IU</t>
  </si>
  <si>
    <t>INVIMA 2021MB-13601-R2</t>
  </si>
  <si>
    <t>B01AB04</t>
  </si>
  <si>
    <t>EQUILID®CAPSULAS 50 MG</t>
  </si>
  <si>
    <t>INVIMA 2018M-0002572-R2</t>
  </si>
  <si>
    <t>N05AL01</t>
  </si>
  <si>
    <t>DOLOTRIN GEL</t>
  </si>
  <si>
    <t>INVIMA 2019M-0012696-R1</t>
  </si>
  <si>
    <t>D11AX97</t>
  </si>
  <si>
    <t>KETOMED® CHAMPU</t>
  </si>
  <si>
    <t>EMULSION (CHAMPOO)</t>
  </si>
  <si>
    <t>D01AC08</t>
  </si>
  <si>
    <t>19994722-2</t>
  </si>
  <si>
    <t>INVIMA 2017M-0012597-R1</t>
  </si>
  <si>
    <t>A11GA01</t>
  </si>
  <si>
    <t>BONDIGEST COMPLEX® TABLETAS</t>
  </si>
  <si>
    <t>INVIMA 2019M-0009252-R1</t>
  </si>
  <si>
    <t>A06AG20</t>
  </si>
  <si>
    <t>19994557-9</t>
  </si>
  <si>
    <t>CARDIOMAX® 20MG TABLETAS RECUBIERTAS</t>
  </si>
  <si>
    <t>INVIMA 2018M-0008663-R1</t>
  </si>
  <si>
    <t>C10AA07</t>
  </si>
  <si>
    <t>J01FF01</t>
  </si>
  <si>
    <t>INVIMA 2017M-0005184-R1</t>
  </si>
  <si>
    <t>RELESTAT ®</t>
  </si>
  <si>
    <t>INVIMA 2017M-0005908-R1</t>
  </si>
  <si>
    <t>S01GX10</t>
  </si>
  <si>
    <t>INVIMA 2018M-0007158-R1</t>
  </si>
  <si>
    <t>S01LA04</t>
  </si>
  <si>
    <t>19977793-1</t>
  </si>
  <si>
    <t>R03DC03</t>
  </si>
  <si>
    <t>MEROPENEM 1G POLVO ESTERIL PARA SOLUCION INYECTABLE</t>
  </si>
  <si>
    <t>INVIMA 2020M-0003839-R2</t>
  </si>
  <si>
    <t>J01DH02</t>
  </si>
  <si>
    <t>INVIMA 2018M-010305-R2</t>
  </si>
  <si>
    <t>NEUTRODERM</t>
  </si>
  <si>
    <t>0.046g</t>
  </si>
  <si>
    <t>INVIMA 2020M-0015585-R1</t>
  </si>
  <si>
    <t>D08AX99</t>
  </si>
  <si>
    <t>NOVALGINA TABLETAS</t>
  </si>
  <si>
    <t>INVIMA 2020M-001717-R4</t>
  </si>
  <si>
    <t>N02BB02</t>
  </si>
  <si>
    <t>C09DB05</t>
  </si>
  <si>
    <t>ACENOL® 25 MG</t>
  </si>
  <si>
    <t>INVIMA 2018M-0013640-R1</t>
  </si>
  <si>
    <t>C03DA04</t>
  </si>
  <si>
    <t>ANAFRANIL® RETARD 75 MG TABLETAS RECUBIERTAS DE LIBERACION PROLONGADA</t>
  </si>
  <si>
    <t>INVIMA 2019M-011348-R2</t>
  </si>
  <si>
    <t>N06AA04</t>
  </si>
  <si>
    <t>BETAMETASONA DIPROPIONATO+BETAMETASONA FOSFATO DISODICO</t>
  </si>
  <si>
    <t>INVIMA 2019M-0009351-R1</t>
  </si>
  <si>
    <t>M05BA06</t>
  </si>
  <si>
    <t>20054841-1</t>
  </si>
  <si>
    <t>19992498-2</t>
  </si>
  <si>
    <t>MUVETT FLORA</t>
  </si>
  <si>
    <t>20001289-1</t>
  </si>
  <si>
    <t>RETIBLAN 50 CAPSULAS</t>
  </si>
  <si>
    <t>294083mg</t>
  </si>
  <si>
    <t>INVIMA 2019M-13671-R2</t>
  </si>
  <si>
    <t>A11CA01</t>
  </si>
  <si>
    <t>0.15mg</t>
  </si>
  <si>
    <t>INVIMA 2021M-011383-R4</t>
  </si>
  <si>
    <t>UNASYN® TABLETAS 750 MG</t>
  </si>
  <si>
    <t>INVIMA 2018M-006229-R2</t>
  </si>
  <si>
    <t>DERMOVATE LOCION CAPILAR</t>
  </si>
  <si>
    <t>INVIMA 2017M-007082-R3</t>
  </si>
  <si>
    <t>58452-1</t>
  </si>
  <si>
    <t>METICOM® CÁPSULAS</t>
  </si>
  <si>
    <t>INVIMA 2020M-014578-R3</t>
  </si>
  <si>
    <t>A07BA51</t>
  </si>
  <si>
    <t>NEOSALDINA® GOTAS</t>
  </si>
  <si>
    <t>CAJA PLEGADIZA CON FRASCO BLANCO PET POR 30 ML.</t>
  </si>
  <si>
    <t>N02BB52</t>
  </si>
  <si>
    <t>39815-1</t>
  </si>
  <si>
    <t>LAGRIFRESH®</t>
  </si>
  <si>
    <t>INVIMA 2019M-0002724-R2</t>
  </si>
  <si>
    <t>LIPITOR®80 MG TABLETAS</t>
  </si>
  <si>
    <t>INVIMA 2019M-0002537-R2</t>
  </si>
  <si>
    <t>CAJA CON 10 CAPSULAS EN BLISTER DE PVC/PVDC-ALUMINIO.</t>
  </si>
  <si>
    <t>INVIMA 2021M-0001670-R2</t>
  </si>
  <si>
    <t>19930139-1</t>
  </si>
  <si>
    <t>LEGABIN ® 150</t>
  </si>
  <si>
    <t>B01AC23</t>
  </si>
  <si>
    <t>INVIMA 2018M-010463-R2</t>
  </si>
  <si>
    <t>INVIMA 2017M-00539-R2</t>
  </si>
  <si>
    <t>G04BX06</t>
  </si>
  <si>
    <t>LIOTON® 1000 GEL</t>
  </si>
  <si>
    <t>100IU</t>
  </si>
  <si>
    <t>C05BA03</t>
  </si>
  <si>
    <t>SOLUCION OTICA</t>
  </si>
  <si>
    <t>INVIMA 2019M-0009902-R1</t>
  </si>
  <si>
    <t>INVIMA 2018M-006535-R2</t>
  </si>
  <si>
    <t>GLUCOSAMINA 1.500 MGCHONDROITINA 1.200MG</t>
  </si>
  <si>
    <t>SOBRE DE ALUMINIO / POLIESTER / POLIETILENO DE BAJA DENSIDAD POR 4 GRAMOS EN CAJA POR 15 SOBRES</t>
  </si>
  <si>
    <t>INVIMA 2018M-0005851-R1</t>
  </si>
  <si>
    <t>M01AX05</t>
  </si>
  <si>
    <t>19963236-1</t>
  </si>
  <si>
    <t>210773-1</t>
  </si>
  <si>
    <t>KEFLEX 1 G TABLETAS</t>
  </si>
  <si>
    <t>EPAMIN 100 MG CAPSULAS</t>
  </si>
  <si>
    <t>INVIMA2019M-001002-R4</t>
  </si>
  <si>
    <t>30051-5</t>
  </si>
  <si>
    <t>MOFLAG D</t>
  </si>
  <si>
    <t>J01CA01</t>
  </si>
  <si>
    <t>ONBRIZE® BREEZHALER 150 MCG POLVO PARA INHALACION (CÁPSULA DURA)</t>
  </si>
  <si>
    <t>INVIMA 2017M-0011725-R1</t>
  </si>
  <si>
    <t>R03AC18</t>
  </si>
  <si>
    <t>20019134-2</t>
  </si>
  <si>
    <t>B-VIT CAPSULA</t>
  </si>
  <si>
    <t>PRESENTACIÓN DE USO INSTITUCIONAL: CAJA PORSIN DATO250 CÁPSULAS BLANDAS EN EMPAQUE INDIVIDUAL TIPO BLISTERSIN DATOPVC/ ALUMINIO POR 10 CAPSULAS BLANDAS C/U</t>
  </si>
  <si>
    <t>INVIMA 2018M-0013146-R1</t>
  </si>
  <si>
    <t>20045393-1</t>
  </si>
  <si>
    <t>19936619-1</t>
  </si>
  <si>
    <t>19996536-1</t>
  </si>
  <si>
    <t>SIRDALUD</t>
  </si>
  <si>
    <t>INVIMA 2016M- 008924-R3</t>
  </si>
  <si>
    <t>KOACT® 625 TABLETA RECUBIERTA</t>
  </si>
  <si>
    <t>CAJA POR 15 TABLETAS RECUBIERTAS EN BLISTER ALUMINIO/ALUMINIO. CADA BLISTER CON 5 TABLETAS RECUBIERTAS</t>
  </si>
  <si>
    <t>INVIMA 2020M-0010055-R1</t>
  </si>
  <si>
    <t>20004819-1</t>
  </si>
  <si>
    <t>CALCITRIOL 0.5 MCG</t>
  </si>
  <si>
    <t>0.54mcg</t>
  </si>
  <si>
    <t>INVIMA 2019M-0001973-R2</t>
  </si>
  <si>
    <t>230335-2</t>
  </si>
  <si>
    <t>DRUGTECH CIMAL 60 MG CAPSULAS</t>
  </si>
  <si>
    <t>INVIMA 2018M-0012814-R1</t>
  </si>
  <si>
    <t>N06AX21</t>
  </si>
  <si>
    <t>UREADERM® 15%</t>
  </si>
  <si>
    <t>15g</t>
  </si>
  <si>
    <t>INVIMA 2019M-13781-R2</t>
  </si>
  <si>
    <t>D02AE01</t>
  </si>
  <si>
    <t>OUTDOL</t>
  </si>
  <si>
    <t>FRASCO PLASTICO EN PVC CON TAPA ROSCA Y TAPA VALVULA SPRAY POR 30 ML</t>
  </si>
  <si>
    <t>INVIMA 2017M-0011387-R1</t>
  </si>
  <si>
    <t>M02AX10</t>
  </si>
  <si>
    <t>20019405-1</t>
  </si>
  <si>
    <t>27685-2</t>
  </si>
  <si>
    <t>TERBINAFINA CREMA AL 1%</t>
  </si>
  <si>
    <t>INVIMA 2017M-0005953-R1</t>
  </si>
  <si>
    <t>D01AE15</t>
  </si>
  <si>
    <t>R06AE07</t>
  </si>
  <si>
    <t>16815-1</t>
  </si>
  <si>
    <t>INVIMA 2018M-010765-R3</t>
  </si>
  <si>
    <t>J01MA12</t>
  </si>
  <si>
    <t>BETAMETASONA/CLOTRIMAZOL/NEOMICINA CREMA</t>
  </si>
  <si>
    <t>INVIMA 2018M-0009363-R1</t>
  </si>
  <si>
    <t>ASTHALIN® HFA INHALADOR</t>
  </si>
  <si>
    <t>CAJA CON ENVASE DE ALUMINIO X 15G .TIPO IDM. CON VALVULA DOSIFICADORA. CAPSULA PROTECTORA Y ACONDIC ORAL PLASTICO TIPO BOQUILLA CON TAPA PROTECTORA</t>
  </si>
  <si>
    <t>INVIMA 2020M-0004160-R2</t>
  </si>
  <si>
    <t>19949049-1</t>
  </si>
  <si>
    <t>INVIMA 2017M-0005669-R1</t>
  </si>
  <si>
    <t>INVIMA 2017M-007695-R3</t>
  </si>
  <si>
    <t>MEDROL 16 MG TABLETAS</t>
  </si>
  <si>
    <t>INVIMA 2019M-005568-R4</t>
  </si>
  <si>
    <t>COSOPT® SOLUCIÓN OFTÁLMICA</t>
  </si>
  <si>
    <t>CAJA PLEGADIZA Y FRASCO GOTERO DE POLIETILENO DE ALTA DENSIDAD (PEAD) POR 5 ML</t>
  </si>
  <si>
    <t>INVIMA 2018M-012212-R2</t>
  </si>
  <si>
    <t>230075-1</t>
  </si>
  <si>
    <t>RUMONAL® PRO 15</t>
  </si>
  <si>
    <t>INVIMA 2018M-0013279-R1</t>
  </si>
  <si>
    <t>CREMA NO. 4 PROTECT</t>
  </si>
  <si>
    <t>40g</t>
  </si>
  <si>
    <t>INVIMA 2019M-0007127-R1</t>
  </si>
  <si>
    <t>19975922-1</t>
  </si>
  <si>
    <t>INVIMA 2019M-0007827-R1</t>
  </si>
  <si>
    <t>H01BA02</t>
  </si>
  <si>
    <t>CAJA POR 10 TABLETAS EN BLISTER PVC/ALUMINIO.</t>
  </si>
  <si>
    <t>INVIMA 2019M-0009423-R1</t>
  </si>
  <si>
    <t>20003536-1</t>
  </si>
  <si>
    <t>CLEXANE 40 MG/ 0.4 ML INYECTABLE.</t>
  </si>
  <si>
    <t>BLISTER PVC TRANSPARENTE/ ALUMINIO EN CAJA CON 30 TABLETAS.</t>
  </si>
  <si>
    <t>INVIMA 2021M-0005084-R2</t>
  </si>
  <si>
    <t>19956202-4</t>
  </si>
  <si>
    <t>INVIMA 2019M-011342-R3</t>
  </si>
  <si>
    <t>33777-3</t>
  </si>
  <si>
    <t>MOVIDOL®</t>
  </si>
  <si>
    <t>INVIMA 2018M-0008693-R1</t>
  </si>
  <si>
    <t>PUROXAN® TABLETAS 400 MG</t>
  </si>
  <si>
    <t>USO INSTITUCIONAL: BLISTER DE PVC/ALUMINIO EN CAJA POR 60 TABLETAS</t>
  </si>
  <si>
    <t>INVIMA 2020M-13683-R2</t>
  </si>
  <si>
    <t>R03DA11</t>
  </si>
  <si>
    <t>19903260-9</t>
  </si>
  <si>
    <t>ZALAIN® 2% CREMA</t>
  </si>
  <si>
    <t>INVIMA 2019M-0006717-R1</t>
  </si>
  <si>
    <t>D01AC14</t>
  </si>
  <si>
    <t>CLOBETASOL CREMA</t>
  </si>
  <si>
    <t>CAJA CON UN TUBO DE PLASTICO LAMINADO EN PE/ALUMINIO/COPOLIMERO. POR 40 G CON TAPA Y LINNER EN CAJA PLEGADIZA..</t>
  </si>
  <si>
    <t>19904550-3</t>
  </si>
  <si>
    <t>INVIMA 2018M-0006559-R1</t>
  </si>
  <si>
    <t>59227-1</t>
  </si>
  <si>
    <t>J01FA10</t>
  </si>
  <si>
    <t>6411-2</t>
  </si>
  <si>
    <t>19982059-1</t>
  </si>
  <si>
    <t>INVIMA 2020M-0009810-R1</t>
  </si>
  <si>
    <t>B01AB06</t>
  </si>
  <si>
    <t>217850-1</t>
  </si>
  <si>
    <t>INVIMA 2017M-0012212-R1</t>
  </si>
  <si>
    <t>PENICILINA G BENZATINICA 2.400.000 UI</t>
  </si>
  <si>
    <t>2,400,000IU</t>
  </si>
  <si>
    <t>POLVO ESTERIL PARA RECONSTITUIR A SUSPENSIONINYECTABLE</t>
  </si>
  <si>
    <t>INVIMA 2020M-011498-R2</t>
  </si>
  <si>
    <t>J01CE08</t>
  </si>
  <si>
    <t>INVIMA 2017M-0000125-R2</t>
  </si>
  <si>
    <t>FEXU® 120 MG TABLETAS RECUBIERTAS</t>
  </si>
  <si>
    <t>INVIMA 2017M-0017922</t>
  </si>
  <si>
    <t>INVIMA 2019M-0008449-R1</t>
  </si>
  <si>
    <t>19987642-1</t>
  </si>
  <si>
    <t>INFLACOR® SOLUCIÓN INYECTABLE 4 MG.</t>
  </si>
  <si>
    <t>5.85mg</t>
  </si>
  <si>
    <t>USO INSTITUCIONAL : AMPOLLA DE VIDRIO TIPO I. PIROGRABADO POR 1 ML. EN CAJA POR 100 AMPOLLAS.</t>
  </si>
  <si>
    <t>32667-1</t>
  </si>
  <si>
    <t>A12CB01</t>
  </si>
  <si>
    <t>19984047-1</t>
  </si>
  <si>
    <t>ALGIFLEX TABLETAS 15 MG</t>
  </si>
  <si>
    <t>INVIMA 2017M-0000012-R2</t>
  </si>
  <si>
    <t>TUBO COLAPSIBLE DE ALUMINIO LACADO POR 40 G. EN CAJA DE CARTULINA.</t>
  </si>
  <si>
    <t>INVIMA 2021M-007123-R2</t>
  </si>
  <si>
    <t>57692-1</t>
  </si>
  <si>
    <t>DEPAKENE® CAPSULAS</t>
  </si>
  <si>
    <t>INVIMA 2021M-014984-R3</t>
  </si>
  <si>
    <t>19911224-1</t>
  </si>
  <si>
    <t>EPIDUO®</t>
  </si>
  <si>
    <t>INVIMA 2019M-0009335-R1</t>
  </si>
  <si>
    <t>D10AD53</t>
  </si>
  <si>
    <t>20001247-1</t>
  </si>
  <si>
    <t>CARTEOF®</t>
  </si>
  <si>
    <t>S01CA02</t>
  </si>
  <si>
    <t>19981485-1</t>
  </si>
  <si>
    <t>KENALER® SOLUCION OFTALMICA.</t>
  </si>
  <si>
    <t>INVIMA 2019M-0001633-R2</t>
  </si>
  <si>
    <t>S01GX08</t>
  </si>
  <si>
    <t>ANAFRANIL® 25 MG TABLETAS RECUBIERTAS</t>
  </si>
  <si>
    <t>INVIMA 2019M-011223-R2</t>
  </si>
  <si>
    <t>ALACIR® 30</t>
  </si>
  <si>
    <t>INVIMA 2017M-0012055-R1</t>
  </si>
  <si>
    <t>MEDROL4 MG TABLETAS</t>
  </si>
  <si>
    <t>INVIMA 2019M-002141-R4</t>
  </si>
  <si>
    <t>J01CR05</t>
  </si>
  <si>
    <t>J05AB01</t>
  </si>
  <si>
    <t>KOACT ® 1000 TABLETAS RECUBIERTAS</t>
  </si>
  <si>
    <t>CAJA POR 15 TABLETAS EN BLISTER ALUMINIO/ALUMINIO POR 5 TABLETAS CADA UNO MÁS INSERTO.</t>
  </si>
  <si>
    <t>20004817-1</t>
  </si>
  <si>
    <t>INVIMA 2016M-014952-R2</t>
  </si>
  <si>
    <t>ENOXPAR® INYECTABLE 60 MG /0.6 ML</t>
  </si>
  <si>
    <t>INVIMA 2017M-0006074-R1</t>
  </si>
  <si>
    <t>WESCOHEX®</t>
  </si>
  <si>
    <t>4g.</t>
  </si>
  <si>
    <t>INVIMA 2019M-012898-R2</t>
  </si>
  <si>
    <t>R02AA05</t>
  </si>
  <si>
    <t>PERCOF® JARABE</t>
  </si>
  <si>
    <t>CAJA CON 1 FRASCO PET AMBAR POR 30 ML CON TAPA DE SEGURIDAD EN POLIPROPILENO CON LINER</t>
  </si>
  <si>
    <t>INVIMA 2017M-0005911-R1</t>
  </si>
  <si>
    <t>19964233-1</t>
  </si>
  <si>
    <t>19935124-4</t>
  </si>
  <si>
    <t>SOLUCIÓN NASAL. FRASCO GOTERO DE POLIETILENO DE BAJA DENSIDAD POR 30 ML</t>
  </si>
  <si>
    <t>B05CB01</t>
  </si>
  <si>
    <t>20003804-1</t>
  </si>
  <si>
    <t>ALERXY® C</t>
  </si>
  <si>
    <t>R01AD58</t>
  </si>
  <si>
    <t>MOBIC® TABLETAS 15 MG</t>
  </si>
  <si>
    <t>CAJA POR 100 TABLETAS EN BLISTER ALUMINIO OPA /ALUMINIO TEMPLADO</t>
  </si>
  <si>
    <t>INVIMA 2017M-005307-R2</t>
  </si>
  <si>
    <t>204236-1</t>
  </si>
  <si>
    <t>ZINNAT® TABLETAS 500 MG</t>
  </si>
  <si>
    <t>INVIMA 2020M-0010199-R1</t>
  </si>
  <si>
    <t>19965399-1</t>
  </si>
  <si>
    <t>ENOXPAR®INYECTABLE 40 MG /0.4 ML</t>
  </si>
  <si>
    <t>INVIMA 2018M-0006078-R1</t>
  </si>
  <si>
    <t>19960640-1</t>
  </si>
  <si>
    <t>POLVO MEDICADO PARA USO TOPICO</t>
  </si>
  <si>
    <t>PLEGADIZA POR 25 SOBRES DE PAPEL -POLIETILENO. CADA SOBRE POR 2.2 GRAMOS</t>
  </si>
  <si>
    <t>19946928-1</t>
  </si>
  <si>
    <t>INVIMA 2020M-0000529-R2</t>
  </si>
  <si>
    <t>DORTIM SOLUCIÓN OFTÁLMICA</t>
  </si>
  <si>
    <t>CAJA CON UN FRASCO GOTERO EN POLIETILENO DE BAJA DENSIDAD POR 6 ML .</t>
  </si>
  <si>
    <t>INVIMA 2019M-0008247-R1</t>
  </si>
  <si>
    <t>19989599-1</t>
  </si>
  <si>
    <t>MELOCAM 15 MG TABLETA DISPERSABLE</t>
  </si>
  <si>
    <t>INVIMA 2018M-0007264-R1</t>
  </si>
  <si>
    <t>DURAFEX® 250 MG CAPSULA BLANDA</t>
  </si>
  <si>
    <t>INVIMA 2018M-0012813-R1</t>
  </si>
  <si>
    <t>PARACODINA JARABE</t>
  </si>
  <si>
    <t>ETOX 90 MG</t>
  </si>
  <si>
    <t>1E1004991007101 MUESTRA MEDICA: CAJA PLEGADIZA POR 2 TABLETAS RECUBIERTAS EN BLÍSTER DE ALUMINIO + PP/AL/PVC/PVDC</t>
  </si>
  <si>
    <t>INVIMA 2018M-0018410</t>
  </si>
  <si>
    <t>20145877-2</t>
  </si>
  <si>
    <t>DIPIRONASOLUCION INYECTABLE 2.5 G / 5 ML</t>
  </si>
  <si>
    <t>INVIMA 2020M-0010107-R1</t>
  </si>
  <si>
    <t>P01AX11</t>
  </si>
  <si>
    <t>MOTRIN® 400 MG</t>
  </si>
  <si>
    <t>INVIMA 2019M-012611-R2</t>
  </si>
  <si>
    <t>J01MA14</t>
  </si>
  <si>
    <t>19981427-1</t>
  </si>
  <si>
    <t>NAABAK® 4.9% GOTAS</t>
  </si>
  <si>
    <t>0.049g</t>
  </si>
  <si>
    <t>INVIMA 2019M-0002053-R2</t>
  </si>
  <si>
    <t>S01GX03</t>
  </si>
  <si>
    <t>NAPROXENO TABLETAS 250 MG</t>
  </si>
  <si>
    <t>INVIMA 2019M-0001246-R2</t>
  </si>
  <si>
    <t>BENZIRIN® VERDE SOLUCION BUCAL</t>
  </si>
  <si>
    <t>0.15g</t>
  </si>
  <si>
    <t>INVIMA 2020M-004678-R4</t>
  </si>
  <si>
    <t>A01AD02</t>
  </si>
  <si>
    <t>40974-1</t>
  </si>
  <si>
    <t>ADVIL®MAX</t>
  </si>
  <si>
    <t>INVIMA 2019M-0003510-R2</t>
  </si>
  <si>
    <t>100U.I</t>
  </si>
  <si>
    <t>INVIMA 2020M-0008850-R1</t>
  </si>
  <si>
    <t>A07AA02</t>
  </si>
  <si>
    <t>19997076-2</t>
  </si>
  <si>
    <t>20003828-1</t>
  </si>
  <si>
    <t>CUAIT - D COMPRIMIDOS.</t>
  </si>
  <si>
    <t>INVIMA 2018M-011421-R2</t>
  </si>
  <si>
    <t>N06CA01</t>
  </si>
  <si>
    <t>INVIMA 2017M-0012266-R1</t>
  </si>
  <si>
    <t>G04BD02</t>
  </si>
  <si>
    <t>URO-VAXOM ® CAPSULAS</t>
  </si>
  <si>
    <t>BLISTER DE PVDC/ALUMINIO POR 10 CAPSULAS EN CAJA POR 30 CAPSULAS</t>
  </si>
  <si>
    <t>INVIMA 2017M-004921-R2</t>
  </si>
  <si>
    <t>G04BX20</t>
  </si>
  <si>
    <t>1980347-1</t>
  </si>
  <si>
    <t>C02CA04</t>
  </si>
  <si>
    <t>19997623-1</t>
  </si>
  <si>
    <t>MORFINA CLORHIDRATO 10 MG / ML</t>
  </si>
  <si>
    <t>CAJA POR 10 AMPOLLAS POR 1 ML AMPOLLA AMBAR DE VIDRIO TIPO I PRABADO AMARILLO CON AROS DE SEGURIDAD VERDE Y ROJO</t>
  </si>
  <si>
    <t>INVIMA 2020M-0010453-R1</t>
  </si>
  <si>
    <t>20013906-1</t>
  </si>
  <si>
    <t>FINORINEX® SPRAY NASAL 50 µG</t>
  </si>
  <si>
    <t>MUESTRA MEDICA: CAJA CON UN FRASCO PEAD BLANCO X 200 DOSIS (20ML) DENTRO DE BOLSA DE ALUMINIO (PROLAM 600) CON AGENTE ABSORBENTE (SOBRE DE SILICA X 1G) CON VALVULA SNAP ON ESTERIL.</t>
  </si>
  <si>
    <t>INVIMA 2018M-0014336-R1</t>
  </si>
  <si>
    <t>R03BA08</t>
  </si>
  <si>
    <t>20056081-2</t>
  </si>
  <si>
    <t>DORZOPT®</t>
  </si>
  <si>
    <t>USO INSTITUCIONAL : FRASCO GOTERO EN POLIETILENO DE BAJA DENSIDAD POR 6ML .</t>
  </si>
  <si>
    <t>INVIMA 2020M-0002597-R2</t>
  </si>
  <si>
    <t>19937946-2</t>
  </si>
  <si>
    <t>CIPRO ® 750 COMPRIMIDOS</t>
  </si>
  <si>
    <t>CAJA PLEGABLE EN CARTÓN POR 6 COMPRIMIDOS EN FOIL TERMOSELLABLE.</t>
  </si>
  <si>
    <t>INVIMA 2019M-14306-R3</t>
  </si>
  <si>
    <t>48831-1</t>
  </si>
  <si>
    <t>NITROFURPOMADA</t>
  </si>
  <si>
    <t>D08AF99</t>
  </si>
  <si>
    <t>19968374-1</t>
  </si>
  <si>
    <t>J01FA09</t>
  </si>
  <si>
    <t>INVIMA 2021M-0005139-R2</t>
  </si>
  <si>
    <t>M01AB55</t>
  </si>
  <si>
    <t>ONDAX® 8 MG TABLETAS</t>
  </si>
  <si>
    <t>INVIMA 2019M-0006738-R1</t>
  </si>
  <si>
    <t>A04AA01</t>
  </si>
  <si>
    <t>IODIGER ESPUMA</t>
  </si>
  <si>
    <t>19988819-1</t>
  </si>
  <si>
    <t>A07AA11</t>
  </si>
  <si>
    <t>CAJA POR 10 TABLETAS BLISTER PVC /ALUMINIO.</t>
  </si>
  <si>
    <t>INVIMA 2018M-013638-R3</t>
  </si>
  <si>
    <t>FELDENE GEL 0.5%</t>
  </si>
  <si>
    <t>INVIMA 2017M-003844-R2</t>
  </si>
  <si>
    <t>OVALE® CHAMPU</t>
  </si>
  <si>
    <t>INVIMA 2016M-0000469-R2</t>
  </si>
  <si>
    <t>XICRIM® 0.25% GEL OFTALMICO</t>
  </si>
  <si>
    <t>C07AA05</t>
  </si>
  <si>
    <t>19963941-1</t>
  </si>
  <si>
    <t>INVIMA 2017M-006262-R2</t>
  </si>
  <si>
    <t>METOCLOPRAMIDA 4 MG/ML GOTAS</t>
  </si>
  <si>
    <t>CAJA PLEGADIZA CON UN FRASCO PEBD X 30 ML</t>
  </si>
  <si>
    <t>INVIMA 2018M-0002256-R2</t>
  </si>
  <si>
    <t>19933831-1</t>
  </si>
  <si>
    <t>KELAC® 10MG</t>
  </si>
  <si>
    <t>INVIMA 2018M-0018335</t>
  </si>
  <si>
    <t>ADVANTAN ® EMULSIÓN</t>
  </si>
  <si>
    <t>D07AC14</t>
  </si>
  <si>
    <t>INVIMA 2021M-0004248-R2</t>
  </si>
  <si>
    <t>MOMETASYN® SPRAY NASAL</t>
  </si>
  <si>
    <t>INVIMA 2018M-0001740-R2</t>
  </si>
  <si>
    <t>LACORYL ® 60 MG CAPSULAS</t>
  </si>
  <si>
    <t>INVIMA 2018M-0000132-R2</t>
  </si>
  <si>
    <t>C05CX04</t>
  </si>
  <si>
    <t>C10AB04</t>
  </si>
  <si>
    <t>ASPROMIO® INHALADOR</t>
  </si>
  <si>
    <t>0.4mg</t>
  </si>
  <si>
    <t>INVIMA 2021M-0015094-R1</t>
  </si>
  <si>
    <t>TRAMADOL CLORHIDRATO AMPOLLAS 50 MG / 1 ML.</t>
  </si>
  <si>
    <t>INVIMA 2018M-0009614-R1</t>
  </si>
  <si>
    <t>CROMOGLICATO DE SODIO 2% SOLUCION OFTALMICA</t>
  </si>
  <si>
    <t>S01GX01</t>
  </si>
  <si>
    <t>BUDEMAR® BUDESONIDA 100 MCG</t>
  </si>
  <si>
    <t>0.132g</t>
  </si>
  <si>
    <t>INVIMA 2018M-0007661-R1</t>
  </si>
  <si>
    <t>R03BA02</t>
  </si>
  <si>
    <t>LEVITRA® 20 MG</t>
  </si>
  <si>
    <t>INVIMA 2019M-0001666-R2</t>
  </si>
  <si>
    <t>G04BE09</t>
  </si>
  <si>
    <t>INVIMA 2017M-0012493-R1</t>
  </si>
  <si>
    <t>M01AC56</t>
  </si>
  <si>
    <t>CURAM 500 MG TABLETAS CON PELICULA</t>
  </si>
  <si>
    <t>INVIMA 2020M-010185-R2</t>
  </si>
  <si>
    <t>AGUA ESTERIL PARA INYECCION USP</t>
  </si>
  <si>
    <t>TRASS® TABLETA RECUBIERTA</t>
  </si>
  <si>
    <t>INVIMA 2018M-0014582-R1</t>
  </si>
  <si>
    <t>20061217-1</t>
  </si>
  <si>
    <t>FELDENE FLASH 20MG TABLETAS.</t>
  </si>
  <si>
    <t>AIROMED®10MG TABLETAS RECUBIERTAS</t>
  </si>
  <si>
    <t>MUESTRA MÉDICA: CAJA CON 4 TABLETAS RECUBIERTAS EN BLÍSTER OPA/AL/PVC COLD FORMING / ALUMINIO.</t>
  </si>
  <si>
    <t>INVIMA 2020M-0013363-R1</t>
  </si>
  <si>
    <t>20034491-14</t>
  </si>
  <si>
    <t>INVIMA 2017M-012120-R3</t>
  </si>
  <si>
    <t>D02AX01</t>
  </si>
  <si>
    <t>CAJA POR 30 CAPSULAS BLANDAS DE GELATINA EN EMPAQUE INDIVIDUAL TIPO BLISTER PVC-PVDC TRANSPARENTE/ALUMINIO POR 10 CAPSULAS BLANDAS DE GELATINA CADA UNO.</t>
  </si>
  <si>
    <t>INVIMA 2019M-0003054-R2</t>
  </si>
  <si>
    <t>19942545-1</t>
  </si>
  <si>
    <t>H02AB13</t>
  </si>
  <si>
    <t>N06AB04</t>
  </si>
  <si>
    <t>INVIMA 2021M-010225-R2</t>
  </si>
  <si>
    <t>SERETIDE® DISKUS 50/100 MCG</t>
  </si>
  <si>
    <t>INVIMA 2019M-13571-R2</t>
  </si>
  <si>
    <t>SUPLASYN®</t>
  </si>
  <si>
    <t>INVIMA 2016M-0004726-R1</t>
  </si>
  <si>
    <t>M09AX01</t>
  </si>
  <si>
    <t>WESCOHEX SOLUCION</t>
  </si>
  <si>
    <t>2.3%</t>
  </si>
  <si>
    <t>FRASCO POLIETILENO DE ALTA DENSIDAD X 60 ML.</t>
  </si>
  <si>
    <t>INVIMA 2020M-0009291-R1</t>
  </si>
  <si>
    <t>19999875-1</t>
  </si>
  <si>
    <t>S01AD03</t>
  </si>
  <si>
    <t>ECLOSYNT®</t>
  </si>
  <si>
    <t>INVIMA 2020M-0009084-R1</t>
  </si>
  <si>
    <t>19992494-3</t>
  </si>
  <si>
    <t>PREPODYNE® SOLUTION</t>
  </si>
  <si>
    <t>INVIMA 2019M-003893-R4</t>
  </si>
  <si>
    <t>D08AG03</t>
  </si>
  <si>
    <t>PREDNEFRIN® 0.12% SUSPENSION OFTALMICA</t>
  </si>
  <si>
    <t>1.2mg</t>
  </si>
  <si>
    <t>FRASCO GOTERO DE POLIETILENO DE BAJA DENSIDAD. TAPAS POLIESTIRENO X 5 ML. EN CAJA</t>
  </si>
  <si>
    <t>19912602-1</t>
  </si>
  <si>
    <t>INVIMA 2018M-0006498-R1</t>
  </si>
  <si>
    <t>J01MA16</t>
  </si>
  <si>
    <t>BIENEX® 15</t>
  </si>
  <si>
    <t>19966219-4</t>
  </si>
  <si>
    <t>INVIMA 2018M-0012673-R1</t>
  </si>
  <si>
    <t>M05BA08</t>
  </si>
  <si>
    <t>R06AE09</t>
  </si>
  <si>
    <t>OXYCONTIN ® ORF 10 MGCOMPRIMIDOS RECUBIERTOS DE LIBERACION CONTROLADA</t>
  </si>
  <si>
    <t>INVIMA 2018M-010518-R2</t>
  </si>
  <si>
    <t>FLUOXETINA TABLETASRECUBIERTAS 20 MG</t>
  </si>
  <si>
    <t>INVIMA 2017M-0005587-R1</t>
  </si>
  <si>
    <t>INVIMA 2020M-0007390-R1</t>
  </si>
  <si>
    <t>GANFORT®</t>
  </si>
  <si>
    <t>FRASCO CON POLIETILENO DE BAJA DENSIDAD POR 3 ML</t>
  </si>
  <si>
    <t>INVIMA 2018M-0007162-R1</t>
  </si>
  <si>
    <t>19974885-1</t>
  </si>
  <si>
    <t>G04BE03</t>
  </si>
  <si>
    <t>BUSCAPINA® COMPOSITUM NF TABLETAS RECUBIERTAS</t>
  </si>
  <si>
    <t>INVIMA 2020M-003171-R4</t>
  </si>
  <si>
    <t>A03DB04</t>
  </si>
  <si>
    <t>TOPAMAC® SPRINKLE 15 MG</t>
  </si>
  <si>
    <t>FRASCO DE POLIETILENO DE ALTA DENSIDAD POR 60 CAPSULAS EN CAJA</t>
  </si>
  <si>
    <t>INVIMA 2018M-0001819-R2</t>
  </si>
  <si>
    <t>N03AX11</t>
  </si>
  <si>
    <t>19926868-1</t>
  </si>
  <si>
    <t>INVIMA 2017M-0006052-R1</t>
  </si>
  <si>
    <t>CAJAS CON 10 COMPRIMIDOS EN BLISTERES DE PVC-ALUMINIO</t>
  </si>
  <si>
    <t>N06BX06</t>
  </si>
  <si>
    <t>19914533-1</t>
  </si>
  <si>
    <t>19902990-3</t>
  </si>
  <si>
    <t>INVIMA 2018M-0002275-R2</t>
  </si>
  <si>
    <t>CAJA POR 10 TABLETAS EN BLISTER ACLAR-PVC CON CUBIERTA DE ALUMINIO</t>
  </si>
  <si>
    <t>INVIMA 2020M-0000523-R2</t>
  </si>
  <si>
    <t>R06AX27</t>
  </si>
  <si>
    <t>19920537-2</t>
  </si>
  <si>
    <t>MUPICARE®UNGUENTO 2 %</t>
  </si>
  <si>
    <t>INVIMA 2017M-0006299-R1</t>
  </si>
  <si>
    <t>D06AX09</t>
  </si>
  <si>
    <t>OTOSEC</t>
  </si>
  <si>
    <t>3mg.</t>
  </si>
  <si>
    <t>CAJA DE CARTÓN CON UN FRASCO GOTERO DE PEBD. SUBTAPA DE PEBD Y TAPA BLANCA DE PP. POR 10 ML. DE SOLUCIÓN.</t>
  </si>
  <si>
    <t>INVIMA 2019M-013358-R2</t>
  </si>
  <si>
    <t>S03AA07</t>
  </si>
  <si>
    <t>19900981-1</t>
  </si>
  <si>
    <t>LISALGIL® AMPOLLAS</t>
  </si>
  <si>
    <t>INVIMA 2020M-007568-R4</t>
  </si>
  <si>
    <t>J02AC01</t>
  </si>
  <si>
    <t>DOMINIUM ® 50 MG COMPRIMIDOS RECUBIERTOS</t>
  </si>
  <si>
    <t>VERTINON (R) 25 MG</t>
  </si>
  <si>
    <t>INVIMA 2020M-0007147-R1</t>
  </si>
  <si>
    <t>R06AE05</t>
  </si>
  <si>
    <t>19963530-1</t>
  </si>
  <si>
    <t>INVIMA 2021M-001483-R3</t>
  </si>
  <si>
    <t>INVIMA 2018M-013316-R3</t>
  </si>
  <si>
    <t>DERMOSUPRIL®EMULSION</t>
  </si>
  <si>
    <t>CAJA EN CARTULINA CON UN FRASCO CILINDRICO BLANCO DE POLIETILENO DE BAJA DENSIDAD CON TAPA DISC-TOP AZUL Y BLANCA DE POLIPROPILENO POR 120 ML.</t>
  </si>
  <si>
    <t>INVIMA 2020M-0003989-R2</t>
  </si>
  <si>
    <t>D07AB08</t>
  </si>
  <si>
    <t>19945473-1</t>
  </si>
  <si>
    <t>ALBASOL ® LIQUIFILM ® SOLUCION OFTALMICA</t>
  </si>
  <si>
    <t>FRASCO GOTERO PLASTICO X 15 ML. EN CAJA DE CARTULINA</t>
  </si>
  <si>
    <t>INVIMA 2017M-014844-R2</t>
  </si>
  <si>
    <t>S01GA01</t>
  </si>
  <si>
    <t>19912760-1</t>
  </si>
  <si>
    <t>EPIPROT®</t>
  </si>
  <si>
    <t>75µg</t>
  </si>
  <si>
    <t>INVIMA 2017M-0012324-R1</t>
  </si>
  <si>
    <t>D03AX15</t>
  </si>
  <si>
    <t>SULAMP TABLETAS RECUBIERTAS 750 MG</t>
  </si>
  <si>
    <t>METACET® TABLETAS</t>
  </si>
  <si>
    <t>INVIMA 2017M-0011918-R1</t>
  </si>
  <si>
    <t>M03BA53</t>
  </si>
  <si>
    <t>20025416-1</t>
  </si>
  <si>
    <t>LUMBAL® TABLETA RECUBIERTA</t>
  </si>
  <si>
    <t>INVIMA 2018M-0001294-R2</t>
  </si>
  <si>
    <t>19942300-1</t>
  </si>
  <si>
    <t>SUMICORT (R) 100 MG</t>
  </si>
  <si>
    <t>INVIMA 2020M-0001213-R2</t>
  </si>
  <si>
    <t>A01AC03</t>
  </si>
  <si>
    <t>BIENEX INY®</t>
  </si>
  <si>
    <t>M01AX99</t>
  </si>
  <si>
    <t>J02AB02</t>
  </si>
  <si>
    <t>IBUFLASH®400 MG</t>
  </si>
  <si>
    <t>CAJA CON FRASCO PEAD X 16 CAPSULAS BLANDAS</t>
  </si>
  <si>
    <t>INVIMA 2021M-0007698-R1</t>
  </si>
  <si>
    <t>19985887-6</t>
  </si>
  <si>
    <t>LANDACORT® 30 MG TABLETA</t>
  </si>
  <si>
    <t>INVIMA 2018M-0007027-R1</t>
  </si>
  <si>
    <t>FUCIDIN UNGUENTO</t>
  </si>
  <si>
    <t>INVIMA 2017M-010310-R2</t>
  </si>
  <si>
    <t>3575mg</t>
  </si>
  <si>
    <t>INVIMA 2018M-0012650-R1</t>
  </si>
  <si>
    <t>20019769-1</t>
  </si>
  <si>
    <t>RUMONAL® PRO 7.5</t>
  </si>
  <si>
    <t>INVIMA 2018M-0013307-R1</t>
  </si>
  <si>
    <t>C05CA03</t>
  </si>
  <si>
    <t>N03AX09</t>
  </si>
  <si>
    <t>CETIRAX 10 MG TABLETAS</t>
  </si>
  <si>
    <t>TABLETA MASTICABLE</t>
  </si>
  <si>
    <t>INVIMA 2018M-0008913-R1</t>
  </si>
  <si>
    <t>ITROL®</t>
  </si>
  <si>
    <t>INVIMA 2019M-0009429-R1</t>
  </si>
  <si>
    <t>J02AC02</t>
  </si>
  <si>
    <t>CLARIVIS</t>
  </si>
  <si>
    <t>INVIMA 2019M-0001451-R2</t>
  </si>
  <si>
    <t>S01GA04</t>
  </si>
  <si>
    <t>TRUXA® 750 MG</t>
  </si>
  <si>
    <t>CAJA POR 5 TABLETA CUBIERTA CON PELICULA EN BLISTER PVC - ACLAR CRISTAL-ALUMINIO</t>
  </si>
  <si>
    <t>INVIMA 2018M-0009079-R1</t>
  </si>
  <si>
    <t>19999203-1</t>
  </si>
  <si>
    <t>CEFALOTINA1 G</t>
  </si>
  <si>
    <t>CAJA PLEGADIZA POR 10 FRASCOS VIAL DE VIDRIO TIPO I POR 1 G. TAPON DE CAUCHO SILICONADO GRIS. AGRAFE ROJO DE ALUMINIO.</t>
  </si>
  <si>
    <t>INVIMA 2018M-0006691-R1</t>
  </si>
  <si>
    <t>J01DB03</t>
  </si>
  <si>
    <t>19968153-4</t>
  </si>
  <si>
    <t>CLOROQUINA FOSFATO 250MG</t>
  </si>
  <si>
    <t>INVIMA 2018M-0007951-R1</t>
  </si>
  <si>
    <t>P01BA01</t>
  </si>
  <si>
    <t>INVIMA 2019M-012809-R3</t>
  </si>
  <si>
    <t>A09AA02</t>
  </si>
  <si>
    <t>53475-1</t>
  </si>
  <si>
    <t>BALZAC® SUSPENSION</t>
  </si>
  <si>
    <t>INVIMA 2020M-0010690-R1</t>
  </si>
  <si>
    <t>DIP® TABLETA MASTICABLE MENTA</t>
  </si>
  <si>
    <t xml:space="preserve">MEDICAMENTO REGULADO </t>
  </si>
  <si>
    <t xml:space="preserve">REGISTRO INVIMA </t>
  </si>
  <si>
    <t xml:space="preserve">CODIGO CUMS </t>
  </si>
  <si>
    <t>CONSECUTIVO CUM</t>
  </si>
  <si>
    <t xml:space="preserve">DESCRIPCION COMERCIAL INVIMA /MARCA INVIMA </t>
  </si>
  <si>
    <t>LABORATORIO TITULAR REGISTRO SANITARIO</t>
  </si>
  <si>
    <t>FECHA EXPEDICION</t>
  </si>
  <si>
    <t>FECHA FIN VIGENCIA</t>
  </si>
  <si>
    <t>TARIFA MINIMA SIN IVA</t>
  </si>
  <si>
    <t>TARIFA MINIMA IVA (SI APLICA)</t>
  </si>
  <si>
    <t>TARIFA MINIMA UNIDAD DISPENSACION</t>
  </si>
  <si>
    <t>VALOR TOTAL PRODUCTO PROMEDIO</t>
  </si>
  <si>
    <t>OBSERVACIÓN</t>
  </si>
  <si>
    <t>FRECUENCIAS</t>
  </si>
  <si>
    <t>FRECUENCIA FINAL</t>
  </si>
  <si>
    <t>Formato No 2 Técnico Económico de Medicamentos (Medicamentos)</t>
  </si>
  <si>
    <t>FITOTERAPEUTICO</t>
  </si>
  <si>
    <t>FITOSTIMOLINE ® GEL</t>
  </si>
  <si>
    <t>DIGESTAR JALEA DE SEN</t>
  </si>
  <si>
    <t>MILENRAMA CAPSULAS MARCA AMFOLEX</t>
  </si>
  <si>
    <t>FINACID® CALENDULA SOLUCION ORAL</t>
  </si>
  <si>
    <t>FITOSTIMOLINE OVULOS</t>
  </si>
  <si>
    <t>PERSEMAX®CAPSULAS</t>
  </si>
  <si>
    <t>CIRUELAX®FORTE</t>
  </si>
  <si>
    <t>CIRUELAX JALEA</t>
  </si>
  <si>
    <t>ACTIN 120 MG CAPSULAS GINKGO BILOBA</t>
  </si>
  <si>
    <t>FITOSTIMOLINE</t>
  </si>
  <si>
    <t>COMERCIAL CAJA CONTENIENDO UN TUBO COLAPSIBLE EN ALUMINIO POR 4 15 20 32 60 Y 90 GRAMOS</t>
  </si>
  <si>
    <t>PFM2019 0002233 R1</t>
  </si>
  <si>
    <t>19983022-5</t>
  </si>
  <si>
    <t>19983022-4</t>
  </si>
  <si>
    <t>FRASCO PLÁSTICO EN POLIPROPILENO DE ALTA DENSIDAD CON TAPA DE SEGURIDAD EN POLIPROPILENO COLOR CREMA Y ETIQUETA POR 60 80 90 100 120 150 180 190 200 250 300 350 400 Y 500GRAMOS</t>
  </si>
  <si>
    <t>PFM2016 0002496</t>
  </si>
  <si>
    <t>20102621-2</t>
  </si>
  <si>
    <t>BLÍSTER PVC TRANSPARENTE PAPEL ALUMINIO IMPRESO O SIN IMPRESIÓN POR 2 4 6 8 10 12 Y 15 CÁPSULAS</t>
  </si>
  <si>
    <t>PFT2020 0002697</t>
  </si>
  <si>
    <t>20172577-5</t>
  </si>
  <si>
    <t>19983022-2</t>
  </si>
  <si>
    <t>FRASCO PEAD DE COLOR BLANCO CON TAPA DE SEGURIDAD VERDE POR 30 60 120 180 240 Y 360 ML</t>
  </si>
  <si>
    <t>PFM2020 0000968 R1</t>
  </si>
  <si>
    <t>19996221-1</t>
  </si>
  <si>
    <t>OVULO</t>
  </si>
  <si>
    <t>CAJA DE CARTÒN DE BLISTER EN ALUMINIO PE CON 6 Y 12 ÓVULOS Y MUESTRA MEDICA 1 ÓVULOS</t>
  </si>
  <si>
    <t>PFM2012 0001958</t>
  </si>
  <si>
    <t>20041765-</t>
  </si>
  <si>
    <t>COMERCIAL CAJA PLEGADIZA CON BLISTER ACLARAR ALUMINIO X 2 Y 7 CAPSULAS DURAS CADA UNO POR 2 Y 7 CAPSULAS DURAS</t>
  </si>
  <si>
    <t>PFM2014 0002294</t>
  </si>
  <si>
    <t>20071583-1</t>
  </si>
  <si>
    <t>PRESENTACIÓN MUESTRA MÉDICA CAJA PLEGADIZA DE CARTON CON BLISTER EN PVC Y ALUMINIO POR 4 10 12 24 60 TABLETAS RECUBIERTAS</t>
  </si>
  <si>
    <t>PFM2015 0002395</t>
  </si>
  <si>
    <t>20076491-1</t>
  </si>
  <si>
    <t>MUESTRA MÉDICA FRASCO PET TRANSPARENTE ESTRIADO CON TAPA ROSCA DE POLIPROPILENO POR 600 G</t>
  </si>
  <si>
    <t>PFM2014 0000251 R1</t>
  </si>
  <si>
    <t>19942813-1</t>
  </si>
  <si>
    <t>USO INSTITUCIONAL PROHIBIDA SU VENTA CAJA CON BLISTERS EN PVC PVDC FOIL ALUMINIO CON 10 20 30 BLISTERS X 10 CAPSULAS CADA BLISTER POR 100 200 Y 300 CAPSULAS DURAS</t>
  </si>
  <si>
    <t>PFM2017 0002554</t>
  </si>
  <si>
    <t>20092475-5</t>
  </si>
  <si>
    <t>MUESTRA MÉDICA FRASCO PET BLANCO CON VÁLVULA SPRAY POR 5 ML 10 ML Y 15 ML</t>
  </si>
  <si>
    <t>PFM2016 0002484</t>
  </si>
  <si>
    <t>20095236-2</t>
  </si>
  <si>
    <t xml:space="preserve">SUPLEMENTO DIETARIO CON COLÁGENO HIDROLIZADO TIPO A Y TIPO B MARCA: GELICART® ADVANCE 	</t>
  </si>
  <si>
    <t>CAJA DE CARTÓN CON 30 SOBRES DE PET/ALU/PE CADA SOBRE CONTIENE 20 G</t>
  </si>
  <si>
    <t>SD2017 0004012</t>
  </si>
  <si>
    <t>VIGENTE</t>
  </si>
  <si>
    <t>20110174-1</t>
  </si>
  <si>
    <t xml:space="preserve">NUTRIGEL ADVANCE COLAGENO HIDROLIZADO 10 G +VITAMINAC 500 MG +VITAMINA D 1000UI </t>
  </si>
  <si>
    <t xml:space="preserve">COMERCIAL: CAJA CONTENIENDO 15 30 60 90 Y 100 STICK PACK EN POLIETILENO ALUMINIO/POLIESTER X 10 90GR CADA UNO CON SABOR MANDARINA </t>
  </si>
  <si>
    <t>SD2017 0004053</t>
  </si>
  <si>
    <t>20120267-1</t>
  </si>
  <si>
    <t xml:space="preserve"> NEURO 15 FOSFORO NF</t>
  </si>
  <si>
    <t xml:space="preserve">ESTUCHE DE CARTULINA CON BLISTER PVC/ALUMINIO X 4 CÁPSULAS BLANDAS </t>
  </si>
  <si>
    <t>SD2018 0000318 R1</t>
  </si>
  <si>
    <t>19978310-4</t>
  </si>
  <si>
    <t>SUPER MAGNESIUM FORMULA 400 MG</t>
  </si>
  <si>
    <t xml:space="preserve">ENVASE FARMACEUTICO FRASCO DE PEAD BLANCO CON TAPA DE POLIPROPILENO BLANCA Y LINNER DE SEGURIDAD MULTICAPAS DE PAPEL CERA Y ALUMINIO POR 30 60 90 100 120 CAPSULAS DE GELATINABLANDA CON O SIN CAJA DE CARTON PLEGADIZA </t>
  </si>
  <si>
    <t>SD2015 0003666</t>
  </si>
  <si>
    <t>20091117-2</t>
  </si>
  <si>
    <t>ALFLOREX CAPSULAS</t>
  </si>
  <si>
    <t>CAJA POR 1 TUBO DE ALUMINIO CON TAPA DE PEBD STOPPER BLANCA CON DESECANTE POR 30 CAPSULAS</t>
  </si>
  <si>
    <t>SD2018 0004294</t>
  </si>
  <si>
    <t>20140333-1</t>
  </si>
  <si>
    <t xml:space="preserve">SUPLEMENTO DIETARIO EN CAPSULAS DE CLORURO DE MAGNESIO </t>
  </si>
  <si>
    <t>FRASCO POR 30 60 Y 90 CAP</t>
  </si>
  <si>
    <t>SD2012 0002419</t>
  </si>
  <si>
    <t>20043195-1</t>
  </si>
  <si>
    <t>GLUTAPAK R, GLUTAPAK</t>
  </si>
  <si>
    <t>SOBRE</t>
  </si>
  <si>
    <t>SOBRE x 15g, CAJA x 50 SOBRES; SOBRE x 15g, CAJA x 3 SOBRES, SOBRE x 7,5g, CAJA x 50 SOBRES</t>
  </si>
  <si>
    <t>RSiA01I47414</t>
  </si>
  <si>
    <t>20082047-1</t>
  </si>
  <si>
    <t xml:space="preserve">DK MULSION VITAMINA D3 + VITAMINA K2 GOTAS </t>
  </si>
  <si>
    <t xml:space="preserve">FRASCO DE VIDRIO AMBAR CON TAPA GOTERO POR 30ML </t>
  </si>
  <si>
    <t>SD2013 0003067</t>
  </si>
  <si>
    <t>20067783-</t>
  </si>
  <si>
    <t xml:space="preserve">CENTRUM SILVER + 50 AÑOS MARCA: CENTRUM® </t>
  </si>
  <si>
    <t xml:space="preserve">FRASCO POR: 7 30 60 100 TABLETAS RECUBIERTAS </t>
  </si>
  <si>
    <t>SD2015 0003677</t>
  </si>
  <si>
    <t>20091953-1</t>
  </si>
  <si>
    <t>SUPLEMENTO DIETARIO EN EMULSION</t>
  </si>
  <si>
    <t>EMULSION ORAL</t>
  </si>
  <si>
    <t xml:space="preserve">FRASCO PLASTICO COLOR BLANCO PEAD CON TAPA BLANCA PP POR 60ML 120ML 240ML 300ML 360ML 500ML </t>
  </si>
  <si>
    <t>SD2013 0002731</t>
  </si>
  <si>
    <t>20055026-1</t>
  </si>
  <si>
    <t>JARRO DOPHILUS EPS ENHANCED PROBIOTIC SYSTEMS ENTERO DOPHILUS EPS PROBIO DOPHILUS EPS</t>
  </si>
  <si>
    <t>CAJA PREIMPRESA POR 15 30 60 Y 120 CAPSULAS BLISTER PVC FOIL DE ALUMINIO POR 15 CAPSULAS</t>
  </si>
  <si>
    <t>SD2015 0003644</t>
  </si>
  <si>
    <t>20089628-1</t>
  </si>
  <si>
    <t>20091117-1</t>
  </si>
  <si>
    <t>TICAGREL 90</t>
  </si>
  <si>
    <t>TABLETAS</t>
  </si>
  <si>
    <t>CAJA X 1 BLÍSTER PVC/PVCD X 10 TABLETAS</t>
  </si>
  <si>
    <t>INVIMA 2019M-0019317</t>
  </si>
  <si>
    <t>20148906-1</t>
  </si>
  <si>
    <t>SUPLEMENTO DIETARIO</t>
  </si>
  <si>
    <t>COSMÉTICO</t>
  </si>
  <si>
    <t>LUBRIDERM PIEL NORMAL</t>
  </si>
  <si>
    <t>UNGÜENTO DESITIN ORIGINAL</t>
  </si>
  <si>
    <t>PROCICAR NF CREMA</t>
  </si>
  <si>
    <t>LUBRIDERM REPARACION INTENSIVA</t>
  </si>
  <si>
    <t>CETAPHIL CREMA HUMECTANTE DE  ALTA TOLERANCIA</t>
  </si>
  <si>
    <t>UMBRELLA GEL 50+</t>
  </si>
  <si>
    <t>LINIMENTO DEPORTIVO</t>
  </si>
  <si>
    <t>VASELINA</t>
  </si>
  <si>
    <t>LUBRIDERM PROTECCION SOLAR FPS 15</t>
  </si>
  <si>
    <t>GEL CON GLUCOSAMINA Y CONDROITINA</t>
  </si>
  <si>
    <t>UMBRELLA PLUS EMULSION</t>
  </si>
  <si>
    <t>SODERMIX CREMA</t>
  </si>
  <si>
    <t>AKNON® GEL</t>
  </si>
  <si>
    <t>CREMA A BASE DE ÁRNICA Y CALÉNDULA</t>
  </si>
  <si>
    <t>UMBRELLA GEL</t>
  </si>
  <si>
    <t>SUNAID GEL</t>
  </si>
  <si>
    <t>CETAPHIL LOCION LIMPIADORA (GENTLE SKIN CLEANSER) DE ALTA TOLERANCIA</t>
  </si>
  <si>
    <t>ULTRA - MOISTURIZING BODY MILK</t>
  </si>
  <si>
    <t>HYDROCLOR® UNGÜENTO EMOLIENTE</t>
  </si>
  <si>
    <t>SUPER FORZ SPORT</t>
  </si>
  <si>
    <t>EUCERIN  PH5 LOCION</t>
  </si>
  <si>
    <t>EUCERIN PROTECTOR SOLAR FPS 50+ SUN LOTION TEXTURA MUY LIGERA</t>
  </si>
  <si>
    <t>UMBRELLA PLUS 50+</t>
  </si>
  <si>
    <t>COLAGENO HIDROLIZADO EN POLVO SABOR A LIMON.</t>
  </si>
  <si>
    <t>VENATIL ® GEL</t>
  </si>
  <si>
    <t>CETAPHIL  ADVANCED MOISTURIZER LOCION ULTRA HUMECTANTE</t>
  </si>
  <si>
    <t>POMADA SKARIN</t>
  </si>
  <si>
    <t>TENA ZINC CREAM</t>
  </si>
  <si>
    <t>ACUANOVA SOFT</t>
  </si>
  <si>
    <t>DARKSUN PANTALLA Y FILTROS SOLARES</t>
  </si>
  <si>
    <t>AQUATOP CREMA RESTAURADORA INTENSIVA</t>
  </si>
  <si>
    <t>UMBRELLA INTELLIGENT</t>
  </si>
  <si>
    <t>SOLUCION ESPUMOSA PARA LA LIMPIEZA DIARIA DE LOS PARPADOS Y PESTAÑAS</t>
  </si>
  <si>
    <t>EUCERIN PH5 CREMA INTENSIVA</t>
  </si>
  <si>
    <t>PROCIKEL</t>
  </si>
  <si>
    <t>EUCERIN PH5 SYNDET SUSTITUTO DEL JABÓN</t>
  </si>
  <si>
    <t>SEBIUM GEL MOUSSANT PURIFIANT/ SEBIUM PURIFYING FOAMING GEL</t>
  </si>
  <si>
    <t>ISDIN HYDRATION UREADIN BATH GEL</t>
  </si>
  <si>
    <t>JOHNSON´S BODY LOTION NUTRICION RENOVADORA UVA Y GRANADA</t>
  </si>
  <si>
    <t>CREMA CERO</t>
  </si>
  <si>
    <t>CREME PEAUX INTOLERANTES AVENE</t>
  </si>
  <si>
    <t>GELCLIN LOCION</t>
  </si>
  <si>
    <t>HELIOCARE 360° GEL OIL - FREE PROTECTOR SOLAR TOQUE SECO SPF 50 /  HELIOCARE 360° GEL OIL - FREE SUNSCREEN DRY TOUCH SPF50</t>
  </si>
  <si>
    <t>EUCERIN PROTECTOR SOLAR OIL CONTROL TOQUE SECO CORPORAL</t>
  </si>
  <si>
    <t>UREADERM 10% CREMA</t>
  </si>
  <si>
    <t>SUNAID BALSAMO LABIAL CON FILTRO SOLAR</t>
  </si>
  <si>
    <t>FITOSTIMOLINE CREMA</t>
  </si>
  <si>
    <t>GEL CORPORAL</t>
  </si>
  <si>
    <t>EUCERIN PH5 DE DUCHA</t>
  </si>
  <si>
    <t>SUNSTOP BARRA</t>
  </si>
  <si>
    <t>CETAPHIL PRO AD CONTROL, HIDRATANTE CORPORAL</t>
  </si>
  <si>
    <t>LUBRIDERM PIEL SENSIBLE</t>
  </si>
  <si>
    <t>CICALFATE+ CRÉME RÉPARATRICE</t>
  </si>
  <si>
    <t>AZELAC RU SERUM</t>
  </si>
  <si>
    <t>ROSELIANE CREME ANTI-ROUGEURS</t>
  </si>
  <si>
    <t>YODORA CREMA ANTITRANSPIRANTE</t>
  </si>
  <si>
    <t>SUNAID® PLUS SPF 50+</t>
  </si>
  <si>
    <t>CREMA CERO CONCENTRADA</t>
  </si>
  <si>
    <t>SUNAID POLVO COMPACTO</t>
  </si>
  <si>
    <t>EUCERIN PROTECTOR SOLAR FPS50+ SUN FLUID FACIAL MATIFICANTE</t>
  </si>
  <si>
    <t>RETIMAX®</t>
  </si>
  <si>
    <t>RETIMAX FACE</t>
  </si>
  <si>
    <t>SYNDET LIQUIDO</t>
  </si>
  <si>
    <t>DERMALIM UREA 12</t>
  </si>
  <si>
    <t>DESPIGMENTANTE ANTIEDAD FACIAL NOCHE / DÈPIGMENTANT ANTI-ÀGE DU VISAGE-NUIT</t>
  </si>
  <si>
    <t>DESPIGMENTANTE ANTIEDAD FACIAL DIA / DÈPIGMENTANT ATI-ÀGE DU VISAGE - JOUR</t>
  </si>
  <si>
    <t>BARIEDERM - CICA ONGUENT FISSURES CREVASSES</t>
  </si>
  <si>
    <t>AVENE CICALFATE LOTION</t>
  </si>
  <si>
    <t>EUCERIN ANTI-PIGMENTO FLUIDO DESPIGMENTANTE FPS 30</t>
  </si>
  <si>
    <t>MULTI SOLUTION PLUS-SOLUCIÓN ISOTÓNICA ESTÉRIL</t>
  </si>
  <si>
    <t>CETAPHIL UVA/UVB DEFENSE-MUY ALTA PROTECCION SOLAR-SPF 50</t>
  </si>
  <si>
    <t>NEUTROGENA SUN FRESH PROTECTOR SOLAR FPS 90</t>
  </si>
  <si>
    <t>LOCION DE BENJUI</t>
  </si>
  <si>
    <t>SUNFACE GEL SPF45</t>
  </si>
  <si>
    <t>LA ROCHE-POSAY ANTHELIOS BRUMA ANTI-BRILLOS SPF 50</t>
  </si>
  <si>
    <t>NEUTROGENA SUN FRESH PROTECTOR SOLAR FPS 70</t>
  </si>
  <si>
    <t>FOTOPROTECTOR ISDIN FUSION WATER SPF 50+</t>
  </si>
  <si>
    <t>EMULSION SUAVIZANTE INTENSIVA</t>
  </si>
  <si>
    <t>ROSELIANE CC CREAM SPF 30</t>
  </si>
  <si>
    <t>CICAPLAST BAUME B5 BÁLSAMO REPARADOR CALMANTE</t>
  </si>
  <si>
    <t>UMBRELLA PIEL SENSIBLE</t>
  </si>
  <si>
    <t>CLIMBASEB</t>
  </si>
  <si>
    <t>EFAL LIMPIADOR LÍQUIDO</t>
  </si>
  <si>
    <t>FISIOGEL CREMA LIQUIDA</t>
  </si>
  <si>
    <t>OSTEONIL®PLUS, HIALURONATO SODICO 2%</t>
  </si>
  <si>
    <t>SUNSTOP® PLUS SPF 50+</t>
  </si>
  <si>
    <t>CEDRAFLON</t>
  </si>
  <si>
    <t>VASELINA BEBE CERO</t>
  </si>
  <si>
    <t>VASELINA PURA ICOM</t>
  </si>
  <si>
    <t>CETAPHIL EMULSION HIDRATANTE ALTA TOLERANCIA</t>
  </si>
  <si>
    <t>GEL REPAIR SPF 40</t>
  </si>
  <si>
    <t>EUCERIN PH5 POMADA REGENERADORA</t>
  </si>
  <si>
    <t>CETAPHIL PRO AD CONTROL, LIMPIADOR CORPORAL</t>
  </si>
  <si>
    <t>EUCERIN UREA REPAIR PLUS10% UREA LOCION CORPORAL</t>
  </si>
  <si>
    <t>RUBORIL EXPERT M</t>
  </si>
  <si>
    <t>FILTROSOL CREMA 50+</t>
  </si>
  <si>
    <t>ALERGIBON AVENA</t>
  </si>
  <si>
    <t>EUCERIN DERMO PURE OIL CONTROL FLUIDO FACIAL HIDRATANTE MATIFICANTE</t>
  </si>
  <si>
    <t>PRODEGEL-C</t>
  </si>
  <si>
    <t>UMBRELLA WATER PROOF</t>
  </si>
  <si>
    <t>HIDROFUGAL FORTE PUMP SPRAY ANTI-TRANSPIRANTE</t>
  </si>
  <si>
    <t>LIPIEL SYNDET</t>
  </si>
  <si>
    <t>SILICARE</t>
  </si>
  <si>
    <t>JABÓN EN BARRA SYNDET</t>
  </si>
  <si>
    <t>PILOFAST® CHAMPU</t>
  </si>
  <si>
    <t>BARIEDERM CICA-CREME REPARATRICE</t>
  </si>
  <si>
    <t>HYDRASKIN® BODY</t>
  </si>
  <si>
    <t>LOCIÓN TERMOACTIVA</t>
  </si>
  <si>
    <t>FINACID® (CALENDULA SOLUCION ORAL)</t>
  </si>
  <si>
    <t>NEOMELAN® ULTRA</t>
  </si>
  <si>
    <t>LA ROCHE-POSAY LIPIKAR BAUME AP + M</t>
  </si>
  <si>
    <t>CICABIO CREME / CREME REPARATRICE APAISANTE</t>
  </si>
  <si>
    <t>HYDRABIO SERUM</t>
  </si>
  <si>
    <t>GEL MENTOLADO</t>
  </si>
  <si>
    <t>CREMA A BASE DE OXIDO DE ZINC, CALENDULA Y CENTELLA  ASIATICA</t>
  </si>
  <si>
    <t xml:space="preserve">NOMBRE NOMBRE DEL PRODUCTO REQUERIDO </t>
  </si>
  <si>
    <t>Frecuencia Final</t>
  </si>
  <si>
    <t>SONDA NELATON URETRAL # 14 EMP x 1 UND</t>
  </si>
  <si>
    <t>TOALLITAS HÚMEDAS N/A UNIDAD CONTENT ADVANCED</t>
  </si>
  <si>
    <t>GASA ESTERIL 7,5CM X 7,5CM PAQUETE 5 UND</t>
  </si>
  <si>
    <t>PAÑAL TENA SLIP T/L PAQUETE x 8 UND</t>
  </si>
  <si>
    <t xml:space="preserve">Pañal tena slip large </t>
  </si>
  <si>
    <t>GUANTES DE LATEX NO ESTERILES ALLMED T/M EMP x 100 UND</t>
  </si>
  <si>
    <t>SONDA NELATON PRECISION CARE No12</t>
  </si>
  <si>
    <t>GUANTES DE LATEX ESTERILES ALLMED TALLA No75 EMP x 2 UND</t>
  </si>
  <si>
    <t>PAÑAL PARA ADULTO N/A  PAQUETE X 30 UND INSTITUCIONAL  CONTENT ULTRASEC L</t>
  </si>
  <si>
    <t>GUANTES DE LATEX ESTERILES ALLMED TALLA No7 EMP x 2 UND</t>
  </si>
  <si>
    <t>GUANTES DESECHABLES PARA EXAMEN TALLA/M CAJA x 100 UND</t>
  </si>
  <si>
    <t>GUANTES PARA EXAMEN (PRESICION-CARE) TALLA/M CAJA x 100 UND</t>
  </si>
  <si>
    <t>GUANTES DE LATEX ESTERILES ALLMED TALLA No8 EMP x 2 UND</t>
  </si>
  <si>
    <t>FIXOMULL GASA ADHESIVA STRETCH ROLLO 10 x 10 MTS UND</t>
  </si>
  <si>
    <t>EQUIPO PARA DRENAJE URINARIO CYSTOFLO (2000 ML) MRD2926 EMP x 1 UND</t>
  </si>
  <si>
    <t>GUANTES PARA EXAMEN (PRESICION-CARE) TALLA/S CAJA x 100 UND</t>
  </si>
  <si>
    <t>PAÑAL TENA SLIP T/M PAQUETE x 2 UND</t>
  </si>
  <si>
    <t>Pañal tena slip t/m paquete x 10 und</t>
  </si>
  <si>
    <t>Gasa esteril 10 x 10 cm  x 5 und</t>
  </si>
  <si>
    <t>JERINGA DESECHABLE 10 ML (21 G x 11/2) EMP x 1 UND</t>
  </si>
  <si>
    <t>PAÑITOS HUMEDOS PEQUEÑIN KARITE SOBRES x 100 UND</t>
  </si>
  <si>
    <t>PAÑAL TENA SLIP MEDIUM PAQUETE x 1 UND</t>
  </si>
  <si>
    <t>PAÑAL TENA SLIP MEDIUM PAQUETE x 20 UND</t>
  </si>
  <si>
    <t>GUANTES PARA EXAMEN (PRECISION CARE) TALLA/L CAJA x 100 UND</t>
  </si>
  <si>
    <t>SONDA NELATON URETRAL MEDEX # 14 EMP x 1 UND</t>
  </si>
  <si>
    <t>SONDA NELATON NUBENCO FR12 EMP x 1 UND</t>
  </si>
  <si>
    <t>GUANTE DESECHABLE T/M EXAMTEX CAJA x 100 UND</t>
  </si>
  <si>
    <t>Gasa precortada esteril 7.5 cm x 7.5 cm emp/ 3 und</t>
  </si>
  <si>
    <t>SONDA NELATON URETRAL MEDEX # 12 EMP x 1 UND</t>
  </si>
  <si>
    <t>MONTURA BASICA</t>
  </si>
  <si>
    <t>BARRERA PARA COLOSTOMIA No 57</t>
  </si>
  <si>
    <t>BOLSA PARA COLOSTOMIA No 57</t>
  </si>
  <si>
    <t>TENA PANTS INCONTINENCIA MEDIUM PQT x 10 UND</t>
  </si>
  <si>
    <t>FIXOMULL GASA ADHESIVA STRETCH ROLLO 15 x 10 MTS UND</t>
  </si>
  <si>
    <t>MICROPORE CUREBAND COLOR PIEL 2 PULG x 10 YARD EMP x 1 UND</t>
  </si>
  <si>
    <t>DEDAL DE SILICONA</t>
  </si>
  <si>
    <t>MASCARILLA Y/O TAPABOCAS DESECHABLE EMP x 1 UND</t>
  </si>
  <si>
    <t>SERVICIO DE OXIGENOTERAPIA EN CONCENTRADOR</t>
  </si>
  <si>
    <t>BARRERA PARA COLOSTOMIA No 70</t>
  </si>
  <si>
    <t>LENTES EN POLICARBONATO</t>
  </si>
  <si>
    <t>BOLSA PARA COLOSTOMIA No 70</t>
  </si>
  <si>
    <t>JABON QUIRURGICO ANTIBACTERIAL-500 ml-FRASCO-SOLUCION</t>
  </si>
  <si>
    <t>GUANTE DESECHABLE T/L EXAMTEX CAJA x 100 UND</t>
  </si>
  <si>
    <t>Sonda nelaton silicon caths uretral # 12 emp x 1 und</t>
  </si>
  <si>
    <t>Guantes esteriles (precision-care) t/8 emp x 2 und</t>
  </si>
  <si>
    <t>SONDA NELATON URETRAL # 16 EMP x 1 UND</t>
  </si>
  <si>
    <t>JERINGA DESECHABLE CON AGUJA HIPODERMICA 5 CC EMP x 1 UND</t>
  </si>
  <si>
    <t>GASA ANTIADHERENTE-CUREBAND 10 CM x 10 CM UND</t>
  </si>
  <si>
    <t>SERVICIO DE OXIGENO PORTATIL PERMANENTE</t>
  </si>
  <si>
    <t>GUANTES ESTERILES QUIRURGICOS (PRECISION-CARE) T/7 1/2 EMP x 2 PAR</t>
  </si>
  <si>
    <t>Pañal tena slip Extra large</t>
  </si>
  <si>
    <t>PINZA BOLSA COLOSTOMIA EMP x 1 UND</t>
  </si>
  <si>
    <t>ESPONJA DE GASA ESTERIL SOBRE x 5 UNID</t>
  </si>
  <si>
    <t>SONDA NELATON URETRAL # 10 EMP x 1 UND</t>
  </si>
  <si>
    <t>MEDIAS DE COMPRESION GRADUADA 18-22 MM HG X 1 UND</t>
  </si>
  <si>
    <t>GUANTE DESECHABLE PARA EXAMINACION EXAMTEX T/L CAJA x 100 UND</t>
  </si>
  <si>
    <t>PASTA PROTECTORA STOMAHESIVE TUBO x (2 ONZ) 567 GR UND</t>
  </si>
  <si>
    <t>LENTES TRANSICION</t>
  </si>
  <si>
    <t>MICROPORE CUREBAND COLOR PIEL 2 PULG x 5 YARD EMP x 1 UND</t>
  </si>
  <si>
    <t>PAÑALES DESECHABLE TALLA L UNIDAD</t>
  </si>
  <si>
    <t>MICROPORE 5 CM * 10 YARDAS UND</t>
  </si>
  <si>
    <t>LENTES DE CONTACTO</t>
  </si>
  <si>
    <t>SONDA NELATON NUBENCO FR14 EMP x 1 UND</t>
  </si>
  <si>
    <t>GASAS ESTÉRILES SUPERTE 4*4 PAQ 5 UNIDADES</t>
  </si>
  <si>
    <t>APOSITO ANTIMICROBIANO AQUACEL AG 10 x 10 CM EMP x 1 UND</t>
  </si>
  <si>
    <t>COJIN DE COXIS</t>
  </si>
  <si>
    <t>Gasa esteril allmed 3 x 3 empaque x 5 und</t>
  </si>
  <si>
    <t>APLICADORES DE MADERA Y COPITOS DE ALGODON BOLSA x 100 UND</t>
  </si>
  <si>
    <t>N-QOT3 SONDA FOLEY No22 2 VIAS NUBENCO EMP x 1 UND</t>
  </si>
  <si>
    <t>JERINGA DESECHABLE 5 ML AGUJA 21G x 1 1/2 3 PARTES LUER LOCK CAJA x 100 UND</t>
  </si>
  <si>
    <t>Tena pants incontinencia large pqt x 10 und</t>
  </si>
  <si>
    <t>PAÑALES DESECHABLE TALLA M UNIDAD</t>
  </si>
  <si>
    <t>GUANTES PARA CIRUGIA ESTERIL Nº 6.5  EMP x 2 UND</t>
  </si>
  <si>
    <t>N-QOT3 SONDA FOLEY No16 2 VIAS EMP/ UND</t>
  </si>
  <si>
    <t>PLANTILLA DE REALCE</t>
  </si>
  <si>
    <t>GUANTES PARA CIRUGIA ESTERIL Nº 7 1/2 MEDIESPO EMP x 2 UND</t>
  </si>
  <si>
    <t>MEDIO DE CONTRASTE</t>
  </si>
  <si>
    <t>JABON QUIRURGICO ANTIBACTERIAL-1000 ml-FRASCO-SOLUCION</t>
  </si>
  <si>
    <t>MEDIA ANTIEMBOLICA</t>
  </si>
  <si>
    <t>COMPRESAS (GASA) PRELAVADA 45 x 45 CM MEDISPO PQTE x 5 UND</t>
  </si>
  <si>
    <t>TAPABOCAS DESECHABLE CLAY CAJA x 50 UND</t>
  </si>
  <si>
    <t>MICROPORE CINTA QUIRURGICA 3M ROLLO 1x 5 YARDAS UND</t>
  </si>
  <si>
    <t xml:space="preserve"> SERVICIO INTEGRAL DE OXIGENO MEDICINAL DOMINILIARIO</t>
  </si>
  <si>
    <t>ESPARADRAPO DE TELA LEUKOPLAST 4 x 5 ROLLO x 1 UND</t>
  </si>
  <si>
    <t>SERVICIO DE OXIGENOTERAPIA EN CONCENTRADOR EN CONCENTRADOR PORTATIL</t>
  </si>
  <si>
    <t>APOSITO AQUACEL FOAM 10 x 10 CM</t>
  </si>
  <si>
    <t>GEL ANTIBACTERIAL x 1000 ML UND</t>
  </si>
  <si>
    <t>APOSITO AQUACEL FOAM 15 X 15</t>
  </si>
  <si>
    <t>APOSITO ESTERIL 10 x 20 CM EMP x 1 UND</t>
  </si>
  <si>
    <t>OPTICLUDE ADULTO PARCHE OCULAR NEXCARE CAJA x 20 UND</t>
  </si>
  <si>
    <t>MICROPORO PIEL MEDICARE 2 x 5 YARDAS EMP x 1 UND</t>
  </si>
  <si>
    <t>CUREBAND GASA ANTIADHERENTE 3x3 (75x75) CAJA x 5 UND</t>
  </si>
  <si>
    <t xml:space="preserve">Bolsa de pierna para orina </t>
  </si>
  <si>
    <t>DUODERM CGF APOSITO GEL CONTROLADA 20 x 30 CM EMP x 1 UND</t>
  </si>
  <si>
    <t>Sonda succion no12 emp x 1 und</t>
  </si>
  <si>
    <t>COJIN ANTIESCARAS - GAMA ALTA</t>
  </si>
  <si>
    <t>CINTA KINESIOTAPING ROLLO KT TAPE  KINESIOLOGICO TERAPEUTICO</t>
  </si>
  <si>
    <t>PLANTILLA EN SILICONA</t>
  </si>
  <si>
    <t>MICROPORE CUREBAND COLOR PIEL 1 PULG x 10 YARD EMP x 1 UND</t>
  </si>
  <si>
    <t>FUNDA DEDOS MANO</t>
  </si>
  <si>
    <t>MICROPORE CINTA QUIRURGICA 3M-NEXCARE 2 PULG EMP x 1 UND</t>
  </si>
  <si>
    <t xml:space="preserve">gasa esteril precortada de  3cm  x 3cm </t>
  </si>
  <si>
    <t>Sensi-care? barrera cutánea no irritante toallitas &amp; spray en lata</t>
  </si>
  <si>
    <t>Sonda speedicath masculino no12 emp x 1 und</t>
  </si>
  <si>
    <t>FITOSTIMOLINE GASAS 10 x 10 CM CAJA x 1 UND</t>
  </si>
  <si>
    <t>JERINGA DESECHABLE RYMCO 1 CC EMP x 1 UND</t>
  </si>
  <si>
    <t>N-QOV3 SONDA FOLEY  NO20  2 VIAS EMP/ UND</t>
  </si>
  <si>
    <t>DUODERM CGF  15 X 15</t>
  </si>
  <si>
    <t xml:space="preserve">Duoderm aposito  10 x 10 cm </t>
  </si>
  <si>
    <t>SONDA FOLEY PRECISION CARE No18 2 VIAS BALON 5CC EMP x 1 UND</t>
  </si>
  <si>
    <t>PROTECTOR TENA  FOR MEN TALLA M</t>
  </si>
  <si>
    <t>GASA ESTERIL NEXCARE 15 x 15 CM EMP x 1 UND</t>
  </si>
  <si>
    <t>SONDA FOLEY PRECISION CARE No16 2 VIAS EMP x 1 UND</t>
  </si>
  <si>
    <t>SONDA NELATON URETRAL SILICON CATHS #12 EMP x 1 UND</t>
  </si>
  <si>
    <t>PLANTILLA ORTOPEDICA</t>
  </si>
  <si>
    <t>DUODERM CGF APOSITO GEL CONTROLADA 20 x 20 CM CAJA x 5 UND</t>
  </si>
  <si>
    <t>BARRERA PARA COLOSTOMIA No 45</t>
  </si>
  <si>
    <t>PAÑAL PLENITUD ACTIVE T/M BOLSA x 8 UND</t>
  </si>
  <si>
    <t xml:space="preserve">urocondon talla 30 </t>
  </si>
  <si>
    <t>APOSITO ANTIMICROBIANO AQUACEL AG 20 x 30 CM EMP x 1 UND</t>
  </si>
  <si>
    <t>BOTA WALKER HIGTH TALLA M</t>
  </si>
  <si>
    <t>SONDA NELATON COLOPLAST SPEEDICATH VESICAL PRE-LUBRICACIÓN MASCULINA FR 14</t>
  </si>
  <si>
    <t>TOALLITAS HUMEDAS PEQUEÑIN ALOE PQT x 100 UND</t>
  </si>
  <si>
    <t>Gasa precortada 7 cm x 7 cm paq x 5 und</t>
  </si>
  <si>
    <t>Bolsa para colostomia no 45</t>
  </si>
  <si>
    <t>Gasa esteril nexcare caja x 24 und</t>
  </si>
  <si>
    <t>PAÑALES TALLA XL</t>
  </si>
  <si>
    <t>RECOLECTOR DE ORINA (UROCONDON) TALLA M EMP x 1 UND</t>
  </si>
  <si>
    <t>Gasa Esteril 5 x 5 cm sobre x 1 und</t>
  </si>
  <si>
    <t>COLCHON ANTIESCARAS</t>
  </si>
  <si>
    <t>SONDA NELATON URETRAL # 8 EMP x 1 UND</t>
  </si>
  <si>
    <t>Micropore 2,4 x 5 m emp x 1 und</t>
  </si>
  <si>
    <t>VENDA ELASTICA AUTOADHERENTE COBAN 1 x 5 YARDAS (45 MTS) UND</t>
  </si>
  <si>
    <t>FIXOMULL GASA ADHESIVA STRETCH ROLLO 5 x 10 MTS UND</t>
  </si>
  <si>
    <t>N-QOT3 SONDA FOLEY No18 2 VIAS EMP/ UND</t>
  </si>
  <si>
    <t>PANITOS HUMEDOS WINNY ALOE VERA PTE x 100 UND</t>
  </si>
  <si>
    <t>PRONTOSAN-350ml -FRASCO-SOLUCION</t>
  </si>
  <si>
    <t>GASA NO ESTERIL 20 SOBRES X 5 UNIDADES 7.5 CM X 7.5 CM</t>
  </si>
  <si>
    <t>GASA QUIRURGICA PRECORTADA 75 CM x 75 CM EMP x 5 UND</t>
  </si>
  <si>
    <t>LENTE INTRAOCULAR</t>
  </si>
  <si>
    <t>COMPRESA DESECHABLE 45 x 45 x 12 UND</t>
  </si>
  <si>
    <t>Gasa esteril 5 x 5 cm sobre x 5 und</t>
  </si>
  <si>
    <t>NUTRIFLO BOLSA ALIMENTACION ENTERAL BOLSA x 1500 ML UND</t>
  </si>
  <si>
    <t>LAMINA DE GEL (COMPRESOR DE SILICONA)</t>
  </si>
  <si>
    <t>VENDA ELASTICA DE 5 PULG x 5 YARD EMP x 1 UND</t>
  </si>
  <si>
    <t>Pañitos humedos pequeñin karite 70 und</t>
  </si>
  <si>
    <t>APLICADORES DE MADERA Y COPITOS DE ALGODON BOLSA x 20 UND</t>
  </si>
  <si>
    <t>Canula nasal  adulto  emp 1 und</t>
  </si>
  <si>
    <t>APOSITO ANTIMICROBIANO AQUACEL AG 15 x 15 CM EMP x 1 UND</t>
  </si>
  <si>
    <t>Cateter externo masculino (urocondon) 29 mm caja x 30 und</t>
  </si>
  <si>
    <t>Microdacyn - solución desinfectante y esterilizante de superoxidacion - (microdacyn)-120 ml-frasco-solucion</t>
  </si>
  <si>
    <t>JERINGA INSULINA 1 ML 27 x 1/2 U-100 EMP x 1 UND</t>
  </si>
  <si>
    <t xml:space="preserve">Compresa desechable 45 x 45 paquete por 3 </t>
  </si>
  <si>
    <t xml:space="preserve">JERINGA DE 50 CC </t>
  </si>
  <si>
    <t>GASA 7.5 CM X 7.5 CM SOBRES X 4 UNIDADES</t>
  </si>
  <si>
    <t>JERINGA DESECHABLE SIN AGUJA PUNTA CATETER 60 ML EMP x 1 UND</t>
  </si>
  <si>
    <t>GUANTES PARA CIRUGIA ESTERIL Nº 7 MEDIESPO EMP x 2 UND</t>
  </si>
  <si>
    <t>SONDA FOLEY No 24</t>
  </si>
  <si>
    <t>Aquacel ag+ extra medida ajustable</t>
  </si>
  <si>
    <t>FUNDA COJIN</t>
  </si>
  <si>
    <t>ELIMINADOR DE ADHESIVO - SENSI CARE SPRAY 50ML</t>
  </si>
  <si>
    <t>COBAN</t>
  </si>
  <si>
    <t>MASCARA TRAQUEOSTOMIA</t>
  </si>
  <si>
    <t>JERINGA INSULINA BD ULTRAFINE 1ML 30G x 1/2 EMP x 1 UND</t>
  </si>
  <si>
    <t>SONDA SUCCION-ASPIRAR No14 EMP x 1 UND</t>
  </si>
  <si>
    <t>RECOLECTOR DE ORINA (UROCONDON) 35 MM TALLA L EMP x 1 UND</t>
  </si>
  <si>
    <t xml:space="preserve">Apósito esteril 20 x 40 </t>
  </si>
  <si>
    <t>SONDA BAJA FRICCION SISTEMA NO TOUCH x 1 UND</t>
  </si>
  <si>
    <t>APOSITO DE HIDROFIBRA CON PLATA AQUACEL 15 x 15 CM CAJA x 5 UND</t>
  </si>
  <si>
    <t>ESPADADRAPO ANTIALERGICO</t>
  </si>
  <si>
    <t>incentivo respiratorio</t>
  </si>
  <si>
    <t>DUODERM APOSITO EXTRA THIN 10 x 10 CM (4x4) EMP x 1 UND</t>
  </si>
  <si>
    <t>GASA NO TEJIDA ESTERIL 10 x 10 CM EMP x 3 UND</t>
  </si>
  <si>
    <t>Aposito hidrocoloide duoderm ajustable</t>
  </si>
  <si>
    <t>BAJALENGUAS DE MADERA BOLSA x 20 UND</t>
  </si>
  <si>
    <t>Aposito con plata aquacel 5cm x 5cm</t>
  </si>
  <si>
    <t>GUANTES ESTERILES N 8.5</t>
  </si>
  <si>
    <t>CONDONES TODAY SIN LUBRICANTE SOBRE x 1 UND</t>
  </si>
  <si>
    <t>TOALLA TENA MUJER</t>
  </si>
  <si>
    <t>VENDA ELASTICA DE 6 PULG x 5 YARD EMP x 1 UND</t>
  </si>
  <si>
    <t>MACROGOTEO S/AGUJA EQUIPO ADMINISTRACION SOLUCIONES EMP x 1 UND</t>
  </si>
  <si>
    <t>GUANTE PARA CIRUGIA ESTERIL Nº 8 MEDIESPO EMP x 2 UND</t>
  </si>
  <si>
    <t>MEDIA A LA RODILLA</t>
  </si>
  <si>
    <t>JERINGA DESECHABLE 10 ML AGUJA 21G x 1 1/2 3 PARTES LUER LOCK CAJA x 100 UND</t>
  </si>
  <si>
    <t>BAÑO LIQUIDO PARA LA PIEL HIPOALERGENICO POR 400 ML (ALMIPRO SYNDET)</t>
  </si>
  <si>
    <t>MASCARA PARA CPAP</t>
  </si>
  <si>
    <t>VENDA ELASTICA  COBAN 5 x 5 YARDAS UND</t>
  </si>
  <si>
    <t>PAÑITOS DE ALGODÓN CON ALCOHOL</t>
  </si>
  <si>
    <t>PAÑAL PLENITUD PROTECT GRANDE PAQUETE x 20 UND</t>
  </si>
  <si>
    <t>EQUIPO PARA DRENAJE URINARIO CYSTOFLO 500 ML EMP x 1 UND</t>
  </si>
  <si>
    <t>AGUJA HIPODERMICA DESECHABLE CALIBRE No30 x 1 PUL EMP x 1 UND</t>
  </si>
  <si>
    <t>GUANTES ESTERILES QUIRURGICOS (PRECISION-CARE) T/8 EMP x 2 PAR</t>
  </si>
  <si>
    <t>JERINGA DESECHABLE 21 X 11/2  3 PARTES   20 ML   RYMCO   EMP/UND</t>
  </si>
  <si>
    <t>PAÑAL PLENITUD PANTALONCITO HOMBRE T/M EMP x 1 UND</t>
  </si>
  <si>
    <t>Guantes  hipoalergenicos de vinilo caja x 100 und</t>
  </si>
  <si>
    <t>GASA ASEPTICA 5 x 1/2 YARD PQTE x 1 UND</t>
  </si>
  <si>
    <t>GASA ESTERIL NEXCARE 10 * 10 CM CAJA x 12 UND</t>
  </si>
  <si>
    <t>Gasa esteril versalon 5 x 4 sobre x 5 unid</t>
  </si>
  <si>
    <t>AUDIFONOS GENERADORES DE RUIDO</t>
  </si>
  <si>
    <t>SONDA FOLEY No 14</t>
  </si>
  <si>
    <t>VENDA ALGODON LAMINADO 5 PULG x 5 YARD  EMP/ UND</t>
  </si>
  <si>
    <t>JERINGA DESECHABLE 21 x 11/2 3 PARTES 10 ML RYMCO EMP/UND</t>
  </si>
  <si>
    <t>TOALLA TENA FOR MEN GOTEO LEVE</t>
  </si>
  <si>
    <t>DERMASOF LAMINA DE SILICONA BOLSA x 1 UND</t>
  </si>
  <si>
    <t>VENDAJE ELÁSTICO AUTOADHERENTE COBAN 7.6 cm * 4.5 m UND</t>
  </si>
  <si>
    <t xml:space="preserve">Aposito fibracol plus </t>
  </si>
  <si>
    <t>EQUIPO CPAP</t>
  </si>
  <si>
    <t>VENDA ELASTICA AUTOADHERENTE COBAN 2 x 5 YARDAS UND</t>
  </si>
  <si>
    <t>PLANTILLA PLASTAZOTE</t>
  </si>
  <si>
    <t>GUANTES ESTERILES QUIRURGICOS (PRECISION-CARE) T/8 EMP x 2 UND</t>
  </si>
  <si>
    <t>Fixomull gasa adhesiva stretch rollo 5 x 5 mts und</t>
  </si>
  <si>
    <t>PANALES WINNY ULTRATRIM SEC ETAPA No5 PQTE x 30 UND</t>
  </si>
  <si>
    <t>SONDA FOLEY PRECISION CARE No20 2 VIAS BALON 5CC EMP x 1 UND</t>
  </si>
  <si>
    <t>ORTESIS ANTEBRAQUIOPALMAR BAJO MEDIDA ACOLCHADO</t>
  </si>
  <si>
    <t>BACTRODERM GEL ANTIBACTERIAL FCO X 1000 ML UND</t>
  </si>
  <si>
    <t>GASA ESTERIL 10*10 CMS NO TEJIDA POR 4 UND</t>
  </si>
  <si>
    <t>PROTECTOR TENA  FOR MEN TALLA S</t>
  </si>
  <si>
    <t>Esparadrapo de tela blanco 1/2 x 5 yard emp x 1 und</t>
  </si>
  <si>
    <t>VENDA ELASTICA 6x5 EMP x 1 UND</t>
  </si>
  <si>
    <t>PAÑAL PLENITUD PANTALONCITO HOMBRE T/L EMP x 1 UND</t>
  </si>
  <si>
    <t>BANDA ELASTICA</t>
  </si>
  <si>
    <t>NUTRIFLO BOLSA ALIMENTACION-1000 ML- BOLSA-ENTERAL</t>
  </si>
  <si>
    <t>GUANTE DE LYCRA</t>
  </si>
  <si>
    <t>JERINGA HIPODERMICA 60 ML PUNTA CATETER 2 OZ 40/160 BD EMP x 1 UND</t>
  </si>
  <si>
    <t>TALONERA EN SILICONA</t>
  </si>
  <si>
    <t>BURETROL EQUIPO ADMINISTRACION SOLUCIONES x 150 ML EMP x 1 UND</t>
  </si>
  <si>
    <t>FIXOMULL TRANSPARENTE 10 * 15 CM</t>
  </si>
  <si>
    <t xml:space="preserve">FIXOMULL TRANSPARENTE IMPERMIABLE DE 10*9 YARDAS </t>
  </si>
  <si>
    <t>QUEMADO - MANGA DE LYCRA</t>
  </si>
  <si>
    <t>GUANTES DESECHABLES NITRILO-PROTEXION T/M CAJA x 100 UND</t>
  </si>
  <si>
    <t>TAPON CATETER HEPARINIZADO EMP x 1 UND</t>
  </si>
  <si>
    <t>QUEMADO -  LAMINA DE GEL NO ADHESIVA,TEJIDO POR UN COSTADO (40.5cm x 51cm X 3mm de espesor)</t>
  </si>
  <si>
    <t>MASCARILLA PARA NEBULIZACIONES</t>
  </si>
  <si>
    <t xml:space="preserve">DUODERM APOSITO EXTRA THIN 20 x 20 CM </t>
  </si>
  <si>
    <t xml:space="preserve">CANULA DE TRAQUEOSTOMIA FENESTRADA SIN BALON </t>
  </si>
  <si>
    <t>SONDA FOLEY DE LATEX RECUBIERTO DE SILICONA No20 EMP x 1 UND</t>
  </si>
  <si>
    <t>PLANTILLA EN SILICONA - SOBRE MEDIDA</t>
  </si>
  <si>
    <t>VENDA ALGODON LAMINADO 6 PULG x 5 YARD  EMP/ UND</t>
  </si>
  <si>
    <t>FITOSTIMOLINE GASAS 10 x 10 CM CAJA x 10 UND</t>
  </si>
  <si>
    <t>RIN DE COXIS INFLABLE</t>
  </si>
  <si>
    <t>AQUACELTM EXTRATM-MEDIDA AJUSTABLE-UNIDAD-PARCHE</t>
  </si>
  <si>
    <t>QUEMADO - CHALECO</t>
  </si>
  <si>
    <t>GASA ESTERIL VERSALON 3 x 3 SOBRE x 2 UNID</t>
  </si>
  <si>
    <t>JERINGA DESECHABLE AGUJA HIP 21 x 11/2 3 PARTES 10CC CAJA x 1 UND MEDISPO</t>
  </si>
  <si>
    <t>ESPONJA DE GASA ESTERIL (75 x 75) SOBRE x 5 UND</t>
  </si>
  <si>
    <t xml:space="preserve">MEDIA DE COMPRESIÓN MECÁNICA PARA PIE IZQUIERDO DE COMPRESIÓN MODERADA </t>
  </si>
  <si>
    <t>kit de espuma canister de 600 cc</t>
  </si>
  <si>
    <t xml:space="preserve">GUANTE DE LYCRA - LAMINA SILICONA </t>
  </si>
  <si>
    <t>APOSITO CON PLATA AQUACEL 15CM X 15CM CAJA X 5</t>
  </si>
  <si>
    <t>MEDIA PANTALÓN</t>
  </si>
  <si>
    <t>VENDA ELASTICA DE 4 PULG x 5 YARD EMP x 1 UND</t>
  </si>
  <si>
    <t>JERINGA DESECHABLE 21 x 11/2 3 PARTES 3 ML RYMCO EMP/UND</t>
  </si>
  <si>
    <t>PLANTILLA EN SILICONA CON SEMIARCO ESCAFOIDEO</t>
  </si>
  <si>
    <t>Guante esteril latex (precision-care) t/6 emp x 2 par</t>
  </si>
  <si>
    <t>VENDA ELASTICA</t>
  </si>
  <si>
    <t xml:space="preserve"> servicio integral de oxigeno medicinal domiciliario</t>
  </si>
  <si>
    <t>TAPABOCAS DESECHABLES ELASTICO NEXCARE BOLSA x 12 UND</t>
  </si>
  <si>
    <t>PLANTILLA CON ARCO TERAPEUTICO Y BARRA</t>
  </si>
  <si>
    <t>VENDA ALGODON LAMINADO SUPERTEX 4 PULG x 5 YARD EMP x 1 UND</t>
  </si>
  <si>
    <t xml:space="preserve">SONDA FOLEY No 14 - 2 VIAS </t>
  </si>
  <si>
    <t>PAÑAL TENA PANTALONCITO PANTS XL</t>
  </si>
  <si>
    <t>Toallas de papel para realizar limpieza</t>
  </si>
  <si>
    <t>CARGADOR Y 4 PILAS RECARGABLES</t>
  </si>
  <si>
    <t>QUEMADO -  LAMINA DE GEL ADHESIVA GEL CARE (14cm x 20cm)</t>
  </si>
  <si>
    <t>DUODERM APOSITO EXTRA THIN 15 x 15 CM EMP x 1 UND</t>
  </si>
  <si>
    <t>Mascara para bipap oronasal segun medida</t>
  </si>
  <si>
    <t>DEDAL DE GEL</t>
  </si>
  <si>
    <t>SOPORTE DE MUÑECA</t>
  </si>
  <si>
    <t>TOALLITAS HUMEDAS HUMECTANTES ARRU RRU PTE x 100 UND</t>
  </si>
  <si>
    <t>QUEMADO - MANGA COMPLETA (hombro/muñeca)</t>
  </si>
  <si>
    <t>QUEMADO - GUANTE A LA MUÑECA CON PUNTAS ABIERTAS</t>
  </si>
  <si>
    <t>APOSITO DE HIDROFIBRA AQUACEL 15 x 15 CM CAJA x 5 UND</t>
  </si>
  <si>
    <t>PLANTILLA LEVANTAMIENTO</t>
  </si>
  <si>
    <t>OPTI-FREE ® PUREMOIST ® SOLUCION DESINFECTANTE -300 ml-FRASCO-SOLUCION</t>
  </si>
  <si>
    <t>OPTI-FREE ® PUREMOIST ® SOLUCION DESINFECTANTE </t>
  </si>
  <si>
    <t>Aposito aquacel foam (medida ajustable)</t>
  </si>
  <si>
    <t>CUREBAND GASA ANTIADHERENTE 3x3 (75x75) CAJA x 24 PQTES x 5 UND</t>
  </si>
  <si>
    <t xml:space="preserve">ORTESIS PARA SUJECION DE DEDOS EN FLEXION </t>
  </si>
  <si>
    <t>VENDAJE UNNA BOTA FLEXIDRESS</t>
  </si>
  <si>
    <t>MEDIA AL MUSLO</t>
  </si>
  <si>
    <t>TAPABOCAS DE SUJECION AZUL EMP x 1 UND</t>
  </si>
  <si>
    <t>GASA ANTIADHERENTE-CUREBAND 10 CM x 10 CM PQTE x 2 UND</t>
  </si>
  <si>
    <t>SOLUCION SALINA HUMECTANTE Y LUBRICANTE PARA LENTES DE CONTACTO (AVIZOR)-5 ml-FRASCO-sOLUCION</t>
  </si>
  <si>
    <t>SANDALIA PARA YESO</t>
  </si>
  <si>
    <t>PROTECTORES AUDITIVOS PARA EL RUIDO</t>
  </si>
  <si>
    <t>CUTIMED SILTEC 10X10 CM</t>
  </si>
  <si>
    <t>CALCETIN MEDIVARIC</t>
  </si>
  <si>
    <t>ALQUILER DE ASPIRADOR DE SECRECIONES</t>
  </si>
  <si>
    <t>AQUACEL TM AG BURN APÓSITO DE HYDROFIBER CON PLATA REFORZADO CON NILON</t>
  </si>
  <si>
    <t>VENDA ALGODON LAMINADO 5 PULGX 4 YARD EMP/ UND</t>
  </si>
  <si>
    <t>ESPARADRAPO DE TELA 10 CMS *  5 MTS</t>
  </si>
  <si>
    <t>Gasa adhesiva fixomull rollo 20 x 10 mts und</t>
  </si>
  <si>
    <t>GUANTE QUIRURGICO DE LATEX LIFECARE No7 1/2 PQTE x 2 UND</t>
  </si>
  <si>
    <t>ALGODON BOLSA x 100 GR UND</t>
  </si>
  <si>
    <t>GUANTE CORTO - ADULTO</t>
  </si>
  <si>
    <t>GUANTE DESECHABLE PARA EXAMINACION EN NITRILO T/S CAJA x 100 UND</t>
  </si>
  <si>
    <t>JERINGA DESECHABLE AGUJA HIP 21 x 11/2 3 PARTES 5CC CAJA x 100 UND MEDISPO</t>
  </si>
  <si>
    <t>Gasa esteril nexcare 7.5 * 7.5 cm caja x 12 und</t>
  </si>
  <si>
    <t>COJIN ANTIESCARAS</t>
  </si>
  <si>
    <t xml:space="preserve">CINTA KINESIOLOGICA </t>
  </si>
  <si>
    <t>QUEMADO -  LAMINA DE GEL ADHESIVA GEL-CARE ADVANCED (12cm x 15cm)</t>
  </si>
  <si>
    <t>BOTA WALKER HIGTH TALLA S</t>
  </si>
  <si>
    <t>QUEMADO - PANTALON DOS PIERNAS</t>
  </si>
  <si>
    <t>BRAZALETE LARGO - ADULTO</t>
  </si>
  <si>
    <t>SAL DE EPSOM SOBRES</t>
  </si>
  <si>
    <t>PLANTILLA U.C.B.L. CON MOLDE</t>
  </si>
  <si>
    <t>PAÑITOS HUMEDOS PEQUEÑIN KARITE SOBRES x 70 UND</t>
  </si>
  <si>
    <t>PLANTILLA CON ARCO TERAPEUTICO Y BOTON METATARSIANO</t>
  </si>
  <si>
    <t>PLANTILLA CON ARCO TERAPEUTICO</t>
  </si>
  <si>
    <t>CALCETIN HOMBRE</t>
  </si>
  <si>
    <t>PAÑAL DESECHABLE ETAPA 5 (PEQUEÑIN)</t>
  </si>
  <si>
    <t>Sets para nutrición enteral bomba freego (Incluye lo que menciona la ficha técnica)</t>
  </si>
  <si>
    <t>MANOPLA LARGA ADULTO - PRENDAS DE COMPRESION</t>
  </si>
  <si>
    <t>CATETER JELCO PLUS No22 EMP x 1 UND</t>
  </si>
  <si>
    <t>COJIN DE AGUA</t>
  </si>
  <si>
    <t>PAÑAL PARA ADULTO INSTITUCIONAL CONTENT ULTRASEC XL</t>
  </si>
  <si>
    <t>MEDIA THERAFIRM A LA RODILLA</t>
  </si>
  <si>
    <t>Esponja antimicrobiana para heridas kendall-medida ajustable-sobre</t>
  </si>
  <si>
    <t xml:space="preserve"> SOLUCIÓN MULTIPROPOSITO (MULTI 20/20 ) PARA LA LIMPIEZA Y EL CUIDADO DE LENTES DUROS Y GAS PERMEABLE-120 ML-FRASCO-SOLUCION</t>
  </si>
  <si>
    <t>PROTECTOR TENA  FOR MEN TALLA L</t>
  </si>
  <si>
    <t>NOLTREX-2.5 ML-JERINGA PRELLENADA-SOLUCION INYECTABLE</t>
  </si>
  <si>
    <t>AGUJA PERIDURAL  TOUHY #18</t>
  </si>
  <si>
    <t>Aguja Pen - Nanopass 32.5 y 34-4 mm-unidad-inyectables</t>
  </si>
  <si>
    <t>Hojas de bisturi medica pqt x 1 und</t>
  </si>
  <si>
    <t>Aquacel tm ag foam aposito de espuma con hydrofiber con plata-unidad-parche medida ajustable</t>
  </si>
  <si>
    <t>3M TEGADERM-UNIDAD-APOSITO</t>
  </si>
  <si>
    <t xml:space="preserve">Avizor ever clean (SOLUCION MULTIPROPOSITO PARA LIMPIEZA DE LENTES DE CONTACTO / SOLUCION AVIZOR UNICA AV, SOLUCION AVIZOR FISIOLOGICA, SOLUCION SALINE UNIDOSE, SOLUCION GP LIMPIADOR)-225ml-frasco-solucion </t>
  </si>
  <si>
    <t>GUANTE PARA TUNEL DE CARPO</t>
  </si>
  <si>
    <t>COMPRESA DE GASA SOBRE x 2 UND</t>
  </si>
  <si>
    <t>Liquido para lentes sauflon</t>
  </si>
  <si>
    <t>MEDIA PANTALON MEDIVARIC ANTIAMBOLICA</t>
  </si>
  <si>
    <t>HOMBRERA EN NEOPRENE</t>
  </si>
  <si>
    <t>VENDA ELASTICA (COLOR PIEL) DE 4 x 5 EMP x 1 UND</t>
  </si>
  <si>
    <t>GUANTE LARGO - ADULTO</t>
  </si>
  <si>
    <t>MEDIA THERAFIRM AL MUSLO</t>
  </si>
  <si>
    <t>COJIN ERGONOMICO ESPALDA</t>
  </si>
  <si>
    <t>Thera-band (banda elastica)  emp x 1 mt und</t>
  </si>
  <si>
    <t xml:space="preserve">KIT DE LIMPIEZA PARA AUDIFONOS </t>
  </si>
  <si>
    <t>ALMOHADA</t>
  </si>
  <si>
    <t>TUBO DE EXTENSION Y DRENAJE CON CINTURON PARA BOLSA DE PIERNA</t>
  </si>
  <si>
    <t>PLANTILLA HUMECTANTE EN GEL</t>
  </si>
  <si>
    <t>JERINGA INSULINA ULTRAFINE (BD) 30G x 1/2 100 UI EMP x 1 UND</t>
  </si>
  <si>
    <t>APOSITO ALLEVYN AG SACRO Y TALONES-MEDIDA AJUSTABLE-UNIDAD-PARCHE</t>
  </si>
  <si>
    <t>MAGNIFICADOR DE 4 PUNTOS DE APOYO</t>
  </si>
  <si>
    <t>CATETER INTRAVENOSO JELCO No 22 x 1 EMP x 1 UND</t>
  </si>
  <si>
    <t>PLANTILLA VISCOELASTICA CON ARCO</t>
  </si>
  <si>
    <t>QUEMADO -  GUANTES EN GEL, COLOR BLANCO (Tamaño único)</t>
  </si>
  <si>
    <t>QUEMADO - CAMISA CON MANGAS LARGAS</t>
  </si>
  <si>
    <t>QUEMADO - GUANTE HASTA LA MUÑECA CON PUNTAS CERRADAS</t>
  </si>
  <si>
    <t>QUEMADO - MEDIA MANGA (hombro/codo)</t>
  </si>
  <si>
    <t>SORDERMIX PARCHE -20 CM X 10 CM -PARCHE-PARCHE</t>
  </si>
  <si>
    <t>CLAMP DE INCONTINENCIA</t>
  </si>
  <si>
    <t>CATHETER MOUNT-UNIDAD</t>
  </si>
  <si>
    <t>FLEXI-DRESS VENDA ELASTICA 4 PUL x 10 YARD CAJA x 1 UND</t>
  </si>
  <si>
    <t>Venda de yeso gypsona 6 pulg x 5 yard emp/ und</t>
  </si>
  <si>
    <t>JERINGA DESECHABLE AGUJA HIP 21 x 11/2 3 PARTES 20CC EMP/UND MEDISPO</t>
  </si>
  <si>
    <t>PARCHE DE SILICONA 60MM X 30 MM X 1 UNIDAD</t>
  </si>
  <si>
    <t>CATETER INTRAVENOSO JELCO PLUS # 22 EMP x 1 UND</t>
  </si>
  <si>
    <t>Bata visitante manga larga desechable</t>
  </si>
  <si>
    <t>ROLLO MICROPORE DE 6 PULGADAS</t>
  </si>
  <si>
    <t xml:space="preserve">ACCESORIOS PARA IMPLANTE COCLEAR NAIDA: INCLUYE BATERIAS RECARGABLES NIDA REF.230, CABLE UHP NAIDA, T-MIC NAIDA Y MONITOREO DE PROTESIS COCLEAR. </t>
  </si>
  <si>
    <t xml:space="preserve">CANISTER 1000 ML </t>
  </si>
  <si>
    <t>CUREBAND GASA ANTIADHERENTE 3x3 (75x75) CAJA x 12 PQT x 2 UND</t>
  </si>
  <si>
    <t>CLAMP DE PENE</t>
  </si>
  <si>
    <t>Parche fit therapy</t>
  </si>
  <si>
    <t>AGUJA HIPODERMICA DESECHABLE N 21</t>
  </si>
  <si>
    <t>JABON QUIRURGICO 750 MG</t>
  </si>
  <si>
    <t>ORTESIS TOBILLO PIE BAJO CON ACOLCHADO INTERNO</t>
  </si>
  <si>
    <t>BOLSA PARA OSTOMIA # 45</t>
  </si>
  <si>
    <t>TUBO DE SUCCION 2 MTS</t>
  </si>
  <si>
    <t>Aguja hipodermica desechable no22 emp x 1 und</t>
  </si>
  <si>
    <t>QUEMADO - PROTECTOR SOLAR FPS 60 Dispensador x 2.8 kg</t>
  </si>
  <si>
    <t>Venda elastica autoadherente coban 3 x 5 yardas (45 mts) und</t>
  </si>
  <si>
    <t>GASA COMPRESA PRE LAVADA RADIOPACA-45cm*45cm/2unds-SOBRE</t>
  </si>
  <si>
    <t>GASA ADHESIVA FIXOMULL ROLLO 15 x 15 MTS UND</t>
  </si>
  <si>
    <t>QUEMADO - GUANTELETE HASTA LA MUÑECA</t>
  </si>
  <si>
    <t>CATETER JELCO # 18  EMP x 1 UND</t>
  </si>
  <si>
    <t>SOLUCION SALINA HUMECTANTE Y LUBRICANTE PARA LENTES DE CONTACTO (AVIZOR)-300 ml-FRASCO-SOLUCION</t>
  </si>
  <si>
    <t>ACIDO HIALURÓNICO-24 mg-AMPOLLA-INYECTABLES</t>
  </si>
  <si>
    <t>QUEMADO - MANGA DE ANTEBRAZO (codo/muñeca)</t>
  </si>
  <si>
    <t>CUTICELL ® STE 50-7,5*20cm-SOBRE-APOSITO</t>
  </si>
  <si>
    <t>QUEMADO - CAMISA CON MANGAS CORTAS</t>
  </si>
  <si>
    <t>QUEMADO -  MANGA RECUBIERTA DE GEL A LA MITAD (8.3cm diametro x 60cm largo)</t>
  </si>
  <si>
    <t>ESPARADRAPO DE TELA 10 * 10</t>
  </si>
  <si>
    <t>QUEMADO -  LAMINA DE GEL-CARE (10cm x 10cm)</t>
  </si>
  <si>
    <t>QUEMADO - PANTALONES CORTOS</t>
  </si>
  <si>
    <t xml:space="preserve">TOALLA CON BARRERA PROTECTORA SENSI CARE </t>
  </si>
  <si>
    <t>MOLLELAST®HAFT,VENDADE FIJACIÓN COHESIVA-10 CM X 4 M-UNIDAD</t>
  </si>
  <si>
    <t>Protector solar Gel x 120 g</t>
  </si>
  <si>
    <t>DUODERM APOSITO EXTRA THIN 20 x 30 CM (8x12) EMP x 5 UND</t>
  </si>
  <si>
    <t>GUANTE TIPO MITON SIN DEDOS EN NEOPRENO</t>
  </si>
  <si>
    <t>GASA ESTERIL ALFA SAFE 4 x 4 CM CAJA x 24 UND</t>
  </si>
  <si>
    <t>VENDA DE YESO GYPSONA 5 PULG x 5 YARD EMP/ UND</t>
  </si>
  <si>
    <t>Tens portatil (aparato para tto dolor)</t>
  </si>
  <si>
    <t>Audifonos bilaterales (tto tinnitus)</t>
  </si>
  <si>
    <t>VENDAJE EXTENSIBLE CON OXIDO DE ZINC FLEXIDRESS 4 X 10</t>
  </si>
  <si>
    <t>GASA DE 20 * 20 PLEGADA PAQUETE * 5 UND</t>
  </si>
  <si>
    <t>HIGH HYAL PLUS / HIALURONATO DE SODIO-2 ML-JERINGA PRELLENADA-INYECTABLES</t>
  </si>
  <si>
    <t>DUODERM CGF APOSITO GEL CONTROLADA 10 x 10 CM EMP x 1 UND</t>
  </si>
  <si>
    <t>OXIGENO DOMICILIARIO POR (CONCENTRADOR) - ALQUILER POR DÍA</t>
  </si>
  <si>
    <t>GRAMO DE ORO</t>
  </si>
  <si>
    <t>IMPLANTES FACIALES BIOABSORBIBLES JUVEDERM - ACIDO HIALURONICO</t>
  </si>
  <si>
    <t xml:space="preserve">LYCRA PARA GLUTEO </t>
  </si>
  <si>
    <t xml:space="preserve">LOCIÓN HUMECTANTE LUBRIDERM </t>
  </si>
  <si>
    <t>TULLIS CLASICO</t>
  </si>
  <si>
    <t>TUBO DE GEL PARA DEDOS</t>
  </si>
  <si>
    <t>TOBILLERA UNIVERSAL - GAMA ALTA</t>
  </si>
  <si>
    <t>TALONERA EN SILICONA TIPO HERRLBURA</t>
  </si>
  <si>
    <t>TALONERA EN GEL</t>
  </si>
  <si>
    <t>PLANTILLA TERMOFORMADA</t>
  </si>
  <si>
    <t>VASELINA UNGÜENTO 10 GM</t>
  </si>
  <si>
    <t>BACTIGRAS 5X5 CM</t>
  </si>
  <si>
    <t>ESPARADRAPO MEDIDAS AJUSTABLES</t>
  </si>
  <si>
    <t>CATETER INTRAVENOSO JELCO No 20 EMP x 1 UND</t>
  </si>
  <si>
    <t>ELIMINADOR DE ADHESIVO NO IRRITANTE TOALLAS SENSI-CARE-16cm x 12cm-UNIDAD</t>
  </si>
  <si>
    <t>Venda elastica vendatex 5 pulg x 5 yard emp x 1 und</t>
  </si>
  <si>
    <t>ADAPTIC CUTICELL 7.5 X 7.5 CM</t>
  </si>
  <si>
    <t>COLCHONETA MAGENTICA</t>
  </si>
  <si>
    <t>DURAMADRE PARCHE</t>
  </si>
  <si>
    <t>COJIN DE PROTECCION</t>
  </si>
  <si>
    <t xml:space="preserve">Gasa rollo 10 cm x 10 mts und </t>
  </si>
  <si>
    <t>REGATON DE CAMINADOR</t>
  </si>
  <si>
    <t>PROTESIS COCLEAR</t>
  </si>
  <si>
    <t>Parche aposito allevyn 17.5 cms x 17.5 cms</t>
  </si>
  <si>
    <t>OCLUSOR DE SILICONA - PAR</t>
  </si>
  <si>
    <t>CHAQUETA ADULTO - PRENDAS DE COMPRESION</t>
  </si>
  <si>
    <t>cutimed sorbact hydroactive</t>
  </si>
  <si>
    <t xml:space="preserve">CUTIMED SORBACT GERL 7,5 X 15 CM </t>
  </si>
  <si>
    <t>BERMUDA AMBAS PIERNAS</t>
  </si>
  <si>
    <t>SONDA FOLEY PRECISION CARE No 12 2 VIAS EMP x 1 UND</t>
  </si>
  <si>
    <t>PERNERA EN NEOPRENO</t>
  </si>
  <si>
    <t>FERULA PARA CADERA</t>
  </si>
  <si>
    <t>PULSIOXIMETRO</t>
  </si>
  <si>
    <t>TUBO LARINGEO 8/55</t>
  </si>
  <si>
    <t>FUNDA DEDOS PIE</t>
  </si>
  <si>
    <t>Bomba agrandamieto pene + lubricante + anillo retarda+ cre</t>
  </si>
  <si>
    <t>PATO</t>
  </si>
  <si>
    <t>PLANTILLA LARGA CON BOTON Y SEMICARCO</t>
  </si>
  <si>
    <t>PISCINGO EN ACERO INOXIDABLE</t>
  </si>
  <si>
    <t>BOLSA POR 1,5 LT NUTRICIÓN ENTERAL BOMBA FREEGO</t>
  </si>
  <si>
    <t>Aposito antimicrobiano aquacel ag 20 x 20 cm emp x 1 und</t>
  </si>
  <si>
    <t>PLANTILLA DE RELLENO PARA AMPUTACIÓN - SILICONA Y CUERO</t>
  </si>
  <si>
    <t>MEMBRANA DE COLÁGENO DE DIENTES</t>
  </si>
  <si>
    <t>Hansaplast parche reductor de cicatrices emp x 1 und</t>
  </si>
  <si>
    <t>CREMA LUBRIDERM 1000 ML</t>
  </si>
  <si>
    <t>SONDA PARA GASTROSTOMIA N° 22 FR CON PUERTO LUER LOCK</t>
  </si>
  <si>
    <t>FILTROS MANUALES PROVOX</t>
  </si>
  <si>
    <t>APOSITO QUEMADOS ESTERIL -13X160-UNIDAD</t>
  </si>
  <si>
    <t>APOSITO QUEMADOS ESTERIL -15X25-UNIDAD-APOSITO</t>
  </si>
  <si>
    <t>PAÑITOS HUMEDOS PEQUEÑIN KARITE SOBRES x 50 UND</t>
  </si>
  <si>
    <t>MACROGOTEO C/AGUJA EQUIPO ADMONSOLUC EMP 1 UND</t>
  </si>
  <si>
    <t>GASA ESTERIL PARA CURACION SHERLEG 4 x 4 EMP x 3 UND</t>
  </si>
  <si>
    <t>ANILLO TERAPEUTICO</t>
  </si>
  <si>
    <t>ANILLO DE TENSION CAPSULAR</t>
  </si>
  <si>
    <t>VENDA ELASTICA 3x5 EMP x 1 UND</t>
  </si>
  <si>
    <t>Bactigras vendaje de gasa parafinada 10 x 10 cm und</t>
  </si>
  <si>
    <t>778492*E</t>
  </si>
  <si>
    <t>INSUM0120</t>
  </si>
  <si>
    <t>255379*E</t>
  </si>
  <si>
    <t>INSU0038</t>
  </si>
  <si>
    <t>INSU117146</t>
  </si>
  <si>
    <t>501005*E</t>
  </si>
  <si>
    <t>400009*E</t>
  </si>
  <si>
    <t>140523*E</t>
  </si>
  <si>
    <t>100035*E</t>
  </si>
  <si>
    <t>400008*E</t>
  </si>
  <si>
    <t>210067*E</t>
  </si>
  <si>
    <t>226018*E</t>
  </si>
  <si>
    <t>245220*E</t>
  </si>
  <si>
    <t>H001466</t>
  </si>
  <si>
    <t>H000806</t>
  </si>
  <si>
    <t>H000741</t>
  </si>
  <si>
    <t>820030*E</t>
  </si>
  <si>
    <t>MED0130</t>
  </si>
  <si>
    <t>200683781-2</t>
  </si>
  <si>
    <t>20068378-2</t>
  </si>
  <si>
    <t>226012*E</t>
  </si>
  <si>
    <t>225853*E</t>
  </si>
  <si>
    <t>LB-00319</t>
  </si>
  <si>
    <t>225712*E</t>
  </si>
  <si>
    <t>PRO01012</t>
  </si>
  <si>
    <t>200683781-1</t>
  </si>
  <si>
    <t>INSU0001</t>
  </si>
  <si>
    <t>20068378-1</t>
  </si>
  <si>
    <t>20056918COS</t>
  </si>
  <si>
    <t>H000801</t>
  </si>
  <si>
    <t>245216*E</t>
  </si>
  <si>
    <t>PRO01013</t>
  </si>
  <si>
    <t>245212*E</t>
  </si>
  <si>
    <t>778484*E</t>
  </si>
  <si>
    <t>INSUM0118</t>
  </si>
  <si>
    <t>INS0002</t>
  </si>
  <si>
    <t>225748*E</t>
  </si>
  <si>
    <t>000202182-02</t>
  </si>
  <si>
    <t>INSUM0126</t>
  </si>
  <si>
    <t>MED44481</t>
  </si>
  <si>
    <t>H001471</t>
  </si>
  <si>
    <t>INSUM0165</t>
  </si>
  <si>
    <t>LB-00284</t>
  </si>
  <si>
    <t>225690*E</t>
  </si>
  <si>
    <t>H000016*E</t>
  </si>
  <si>
    <t>226014*E</t>
  </si>
  <si>
    <t>020032275-01</t>
  </si>
  <si>
    <t>INSU00453</t>
  </si>
  <si>
    <t>H000018</t>
  </si>
  <si>
    <t>LB-00688</t>
  </si>
  <si>
    <t>H000816</t>
  </si>
  <si>
    <t>INSU0009</t>
  </si>
  <si>
    <t>20056918COS-02</t>
  </si>
  <si>
    <t>LB-00385</t>
  </si>
  <si>
    <t>H000803*E</t>
  </si>
  <si>
    <t>753100*E</t>
  </si>
  <si>
    <t>PRO01009</t>
  </si>
  <si>
    <t>PRO01008</t>
  </si>
  <si>
    <t>INSU0083</t>
  </si>
  <si>
    <t>225814*E</t>
  </si>
  <si>
    <t>INSU0069</t>
  </si>
  <si>
    <t>767200*E</t>
  </si>
  <si>
    <t>589108*E</t>
  </si>
  <si>
    <t>225073*E</t>
  </si>
  <si>
    <t>INS-0014</t>
  </si>
  <si>
    <t>225903*E</t>
  </si>
  <si>
    <t>LB-00254</t>
  </si>
  <si>
    <t>LB-00703</t>
  </si>
  <si>
    <t>LB-00335</t>
  </si>
  <si>
    <t>225719*E</t>
  </si>
  <si>
    <t>INSU0095</t>
  </si>
  <si>
    <t>INSUM0163</t>
  </si>
  <si>
    <t>285242*E</t>
  </si>
  <si>
    <t>760292*E</t>
  </si>
  <si>
    <t>H000050</t>
  </si>
  <si>
    <t>INSU0070</t>
  </si>
  <si>
    <t>205008*E</t>
  </si>
  <si>
    <t>LB-00761</t>
  </si>
  <si>
    <t>225921*E</t>
  </si>
  <si>
    <t>INSU0102</t>
  </si>
  <si>
    <t>ORT-01626</t>
  </si>
  <si>
    <t>INSUM0160</t>
  </si>
  <si>
    <t>226020*E</t>
  </si>
  <si>
    <t>225638*E</t>
  </si>
  <si>
    <t>INSU0045</t>
  </si>
  <si>
    <t>225668*E</t>
  </si>
  <si>
    <t>LB-00299</t>
  </si>
  <si>
    <t>778482*E</t>
  </si>
  <si>
    <t>225765*E</t>
  </si>
  <si>
    <t>255378*E</t>
  </si>
  <si>
    <t>H000049*E</t>
  </si>
  <si>
    <t>805067*E</t>
  </si>
  <si>
    <t>20038247-01</t>
  </si>
  <si>
    <t>INSU00456</t>
  </si>
  <si>
    <t>501009*E</t>
  </si>
  <si>
    <t>INSU0006</t>
  </si>
  <si>
    <t>H000747</t>
  </si>
  <si>
    <t>INSU0089</t>
  </si>
  <si>
    <t>225646*E</t>
  </si>
  <si>
    <t>225845*E</t>
  </si>
  <si>
    <t>20090109-01</t>
  </si>
  <si>
    <t>760336*E</t>
  </si>
  <si>
    <t>INSUM0113</t>
  </si>
  <si>
    <t>INSU0091</t>
  </si>
  <si>
    <t>INSU00458</t>
  </si>
  <si>
    <t>H000826</t>
  </si>
  <si>
    <t>INSU0066</t>
  </si>
  <si>
    <t>INSUM0161</t>
  </si>
  <si>
    <t>LB-00332</t>
  </si>
  <si>
    <t>INSU0031</t>
  </si>
  <si>
    <t>LB-00245</t>
  </si>
  <si>
    <t>S55203</t>
  </si>
  <si>
    <t>INSU0059</t>
  </si>
  <si>
    <t>H001472</t>
  </si>
  <si>
    <t>INSU0098</t>
  </si>
  <si>
    <t>INSU0035</t>
  </si>
  <si>
    <t>INSU0108</t>
  </si>
  <si>
    <t>225901*E</t>
  </si>
  <si>
    <t>019945245-02</t>
  </si>
  <si>
    <t>INSUM0137</t>
  </si>
  <si>
    <t>INSU0076</t>
  </si>
  <si>
    <t>808007*E</t>
  </si>
  <si>
    <t>H000009</t>
  </si>
  <si>
    <t>LB-00375</t>
  </si>
  <si>
    <t>INSUM0129</t>
  </si>
  <si>
    <t>INSU0061</t>
  </si>
  <si>
    <t>INSU0111</t>
  </si>
  <si>
    <t>INSUM0174</t>
  </si>
  <si>
    <t>100068*E</t>
  </si>
  <si>
    <t>760230*E</t>
  </si>
  <si>
    <t>753056*E</t>
  </si>
  <si>
    <t>225734*E</t>
  </si>
  <si>
    <t>210099*E</t>
  </si>
  <si>
    <t>INSU0084</t>
  </si>
  <si>
    <t>INSU0041</t>
  </si>
  <si>
    <t>760345*E</t>
  </si>
  <si>
    <t>INSUM0155</t>
  </si>
  <si>
    <t>46049-Ins</t>
  </si>
  <si>
    <t>INSU0075</t>
  </si>
  <si>
    <t>INSU0060</t>
  </si>
  <si>
    <t>225926*E</t>
  </si>
  <si>
    <t>LB-00762</t>
  </si>
  <si>
    <t>225907*E</t>
  </si>
  <si>
    <t>805546*E</t>
  </si>
  <si>
    <t>100514*E</t>
  </si>
  <si>
    <t>INSU0081</t>
  </si>
  <si>
    <t>INSUM0140</t>
  </si>
  <si>
    <t>INSUM0125</t>
  </si>
  <si>
    <t>INSU0109</t>
  </si>
  <si>
    <t>LB-00050</t>
  </si>
  <si>
    <t>100046INSU</t>
  </si>
  <si>
    <t>LB-00343</t>
  </si>
  <si>
    <t>LB-00983</t>
  </si>
  <si>
    <t>100015*E</t>
  </si>
  <si>
    <t>INSUM0166</t>
  </si>
  <si>
    <t>INSU00455</t>
  </si>
  <si>
    <t>LB-00932</t>
  </si>
  <si>
    <t>LB-00865</t>
  </si>
  <si>
    <t>INSUM0144</t>
  </si>
  <si>
    <t>INSU0042</t>
  </si>
  <si>
    <t>INSU0086</t>
  </si>
  <si>
    <t>225737*E</t>
  </si>
  <si>
    <t>LB-00708</t>
  </si>
  <si>
    <t>285234*E</t>
  </si>
  <si>
    <t>LB-00948</t>
  </si>
  <si>
    <t>19973952-01</t>
  </si>
  <si>
    <t>LB-00917</t>
  </si>
  <si>
    <t>808016*E</t>
  </si>
  <si>
    <t>INSU0113</t>
  </si>
  <si>
    <t>LB-00344</t>
  </si>
  <si>
    <t>019945245-03</t>
  </si>
  <si>
    <t>LB-00392</t>
  </si>
  <si>
    <t>808005*E</t>
  </si>
  <si>
    <t>760277*E</t>
  </si>
  <si>
    <t>LB-00720</t>
  </si>
  <si>
    <t>LB-01020</t>
  </si>
  <si>
    <t>225691*E</t>
  </si>
  <si>
    <t>LB-00664</t>
  </si>
  <si>
    <t>INSU0043</t>
  </si>
  <si>
    <t>INSU0094</t>
  </si>
  <si>
    <t>IN-00012</t>
  </si>
  <si>
    <t>LB-00858</t>
  </si>
  <si>
    <t>IN-00019</t>
  </si>
  <si>
    <t>LB-00311</t>
  </si>
  <si>
    <t>LB-00962</t>
  </si>
  <si>
    <t>225854*E</t>
  </si>
  <si>
    <t>LB-00929</t>
  </si>
  <si>
    <t>LB-00920</t>
  </si>
  <si>
    <t>LB-00749</t>
  </si>
  <si>
    <t>20041592-02</t>
  </si>
  <si>
    <t>20041592-01</t>
  </si>
  <si>
    <t>INSU0063</t>
  </si>
  <si>
    <t>801024*E</t>
  </si>
  <si>
    <t>ORT-01624</t>
  </si>
  <si>
    <t>INSU0104</t>
  </si>
  <si>
    <t>LB-00379</t>
  </si>
  <si>
    <t>H000029</t>
  </si>
  <si>
    <t>225862*E</t>
  </si>
  <si>
    <t>20087463-01</t>
  </si>
  <si>
    <t>LB-00955</t>
  </si>
  <si>
    <t>LB-00167</t>
  </si>
  <si>
    <t>INS-0012</t>
  </si>
  <si>
    <t>INSUM0162</t>
  </si>
  <si>
    <t>INSUM0164</t>
  </si>
  <si>
    <t>LB-00340</t>
  </si>
  <si>
    <t>225154*E</t>
  </si>
  <si>
    <t>LB-00253</t>
  </si>
  <si>
    <t>LB-00243</t>
  </si>
  <si>
    <t>LB-00860</t>
  </si>
  <si>
    <t>ORT-01625</t>
  </si>
  <si>
    <t>LB-00942</t>
  </si>
  <si>
    <t>LB-00068</t>
  </si>
  <si>
    <t>LB-00810</t>
  </si>
  <si>
    <t>LB-00678</t>
  </si>
  <si>
    <t>LB-00657</t>
  </si>
  <si>
    <t>LB-00127</t>
  </si>
  <si>
    <t>INSUM0141</t>
  </si>
  <si>
    <t>INSUM0145</t>
  </si>
  <si>
    <t>LB-00369</t>
  </si>
  <si>
    <t>LB-00271</t>
  </si>
  <si>
    <t>INSUM0184</t>
  </si>
  <si>
    <t>LB-00535</t>
  </si>
  <si>
    <t>19904361-02</t>
  </si>
  <si>
    <t>20093883-01</t>
  </si>
  <si>
    <t>20080046-01</t>
  </si>
  <si>
    <t>INS-0021</t>
  </si>
  <si>
    <t>20112669-01</t>
  </si>
  <si>
    <t>225946*E</t>
  </si>
  <si>
    <t>20071075-01</t>
  </si>
  <si>
    <t>20168562-01</t>
  </si>
  <si>
    <t>20087465-01</t>
  </si>
  <si>
    <t>LB-00353</t>
  </si>
  <si>
    <t>H000748</t>
  </si>
  <si>
    <t>0009558-01</t>
  </si>
  <si>
    <t>LB-00440</t>
  </si>
  <si>
    <t>LB-00359</t>
  </si>
  <si>
    <t>LB-00346</t>
  </si>
  <si>
    <t>LB-00587</t>
  </si>
  <si>
    <t>LB-00293</t>
  </si>
  <si>
    <t>INSU0013</t>
  </si>
  <si>
    <t>LB-00002</t>
  </si>
  <si>
    <t>INS-0013</t>
  </si>
  <si>
    <t>LB-00741</t>
  </si>
  <si>
    <t>106202*E</t>
  </si>
  <si>
    <t>20062400-01</t>
  </si>
  <si>
    <t>INSUM0182</t>
  </si>
  <si>
    <t>466009*E</t>
  </si>
  <si>
    <t>LB-00815</t>
  </si>
  <si>
    <t>LB-00855</t>
  </si>
  <si>
    <t>LB-00915</t>
  </si>
  <si>
    <t>LB-00925</t>
  </si>
  <si>
    <t>LB-00940</t>
  </si>
  <si>
    <t>20107907-01</t>
  </si>
  <si>
    <t>LB-01021</t>
  </si>
  <si>
    <t>20143923-01</t>
  </si>
  <si>
    <t>INSU0112</t>
  </si>
  <si>
    <t>INSU0090</t>
  </si>
  <si>
    <t>INSU0046</t>
  </si>
  <si>
    <t>INSU01013</t>
  </si>
  <si>
    <t>INSU0065</t>
  </si>
  <si>
    <t>INSU01014</t>
  </si>
  <si>
    <t>INSUM0136</t>
  </si>
  <si>
    <t>INSUM0130</t>
  </si>
  <si>
    <t>INSU0080</t>
  </si>
  <si>
    <t>INSUM0142</t>
  </si>
  <si>
    <t>INSUM0175</t>
  </si>
  <si>
    <t>LB-00944</t>
  </si>
  <si>
    <t>255377*E</t>
  </si>
  <si>
    <t>20097387-01</t>
  </si>
  <si>
    <t>INSU0085</t>
  </si>
  <si>
    <t>LB-00928</t>
  </si>
  <si>
    <t>INSUM0135</t>
  </si>
  <si>
    <t>20087463-02</t>
  </si>
  <si>
    <t>20097672-02</t>
  </si>
  <si>
    <t>LB-00930</t>
  </si>
  <si>
    <t>20098862-02</t>
  </si>
  <si>
    <t>LB-00914</t>
  </si>
  <si>
    <t>LB-00886</t>
  </si>
  <si>
    <t>INSUM0128</t>
  </si>
  <si>
    <t>LB-00866</t>
  </si>
  <si>
    <t>LB-00943</t>
  </si>
  <si>
    <t>INSU0082</t>
  </si>
  <si>
    <t>20120717-01</t>
  </si>
  <si>
    <t>LB-00945</t>
  </si>
  <si>
    <t>PRO01019</t>
  </si>
  <si>
    <t>210066*E</t>
  </si>
  <si>
    <t>INSUM0110</t>
  </si>
  <si>
    <t>INSUM0111</t>
  </si>
  <si>
    <t>INSU0103</t>
  </si>
  <si>
    <t>INSUM0116</t>
  </si>
  <si>
    <t>20142521-01</t>
  </si>
  <si>
    <t>225890*E</t>
  </si>
  <si>
    <t>N874513</t>
  </si>
  <si>
    <t>M39305</t>
  </si>
  <si>
    <t>INSU0101</t>
  </si>
  <si>
    <t>LB-01029</t>
  </si>
  <si>
    <t>INSUM0119</t>
  </si>
  <si>
    <t>LB-01013</t>
  </si>
  <si>
    <t>LB-01005</t>
  </si>
  <si>
    <t>LB-01002</t>
  </si>
  <si>
    <t>LB-00986</t>
  </si>
  <si>
    <t>LB-00976</t>
  </si>
  <si>
    <t>LB-00807</t>
  </si>
  <si>
    <t>INSUM0122</t>
  </si>
  <si>
    <t>INSU0073</t>
  </si>
  <si>
    <t>INSUM0177</t>
  </si>
  <si>
    <t>466006*E</t>
  </si>
  <si>
    <t>20078107-01</t>
  </si>
  <si>
    <t>INS-0024</t>
  </si>
  <si>
    <t>LB-00301</t>
  </si>
  <si>
    <t>INSU0005</t>
  </si>
  <si>
    <t>LB-00288</t>
  </si>
  <si>
    <t>INSU00454</t>
  </si>
  <si>
    <t>INSUM0170</t>
  </si>
  <si>
    <t>INSU0012</t>
  </si>
  <si>
    <t>INSU0044</t>
  </si>
  <si>
    <t>INSU0021</t>
  </si>
  <si>
    <t>LB-00234</t>
  </si>
  <si>
    <t>INSU0029</t>
  </si>
  <si>
    <t>INSU0033</t>
  </si>
  <si>
    <t>LB-00055</t>
  </si>
  <si>
    <t>INSU0037</t>
  </si>
  <si>
    <t>INSUM0187</t>
  </si>
  <si>
    <t>INSUM0185</t>
  </si>
  <si>
    <t>INSUM0181</t>
  </si>
  <si>
    <t>INSU0054</t>
  </si>
  <si>
    <t>LB-00337</t>
  </si>
  <si>
    <t>IN-00027</t>
  </si>
  <si>
    <t>LB-00643</t>
  </si>
  <si>
    <t>LB-00748</t>
  </si>
  <si>
    <t>INSUM0178</t>
  </si>
  <si>
    <t>INSUM0146</t>
  </si>
  <si>
    <t>LB-00690</t>
  </si>
  <si>
    <t>INSUM0149</t>
  </si>
  <si>
    <t>140387*E</t>
  </si>
  <si>
    <t>INSUM0150</t>
  </si>
  <si>
    <t>INSUM0151</t>
  </si>
  <si>
    <t>INSU0055</t>
  </si>
  <si>
    <t>87516-01</t>
  </si>
  <si>
    <t>87516-02</t>
  </si>
  <si>
    <t>100058*E</t>
  </si>
  <si>
    <t>INSUM016</t>
  </si>
  <si>
    <t>INSU0057</t>
  </si>
  <si>
    <t>INSU0110</t>
  </si>
  <si>
    <t>000225927-01</t>
  </si>
  <si>
    <t>PUNTAJE MÁXIMO</t>
  </si>
  <si>
    <t xml:space="preserve">PRESENTACION </t>
  </si>
  <si>
    <t xml:space="preserve">EXPEDIENTE INVIMA </t>
  </si>
  <si>
    <t xml:space="preserve">NOMBRE PRODUCTO-INVIMA </t>
  </si>
  <si>
    <t xml:space="preserve">MARCA INVIMA </t>
  </si>
  <si>
    <t xml:space="preserve">ESTADO ACTUAL REGISTRO INVIMA </t>
  </si>
  <si>
    <t>TARIFA MINIMA IVA (SI APLICA</t>
  </si>
  <si>
    <t>TARIFA PACTADA</t>
  </si>
  <si>
    <t>LABORATORIO</t>
  </si>
  <si>
    <t>PROMEDIO</t>
  </si>
  <si>
    <t>VALOR TOTAL PRODUCTO</t>
  </si>
  <si>
    <t xml:space="preserve">ACETAMINOFEN /HIDROCODONA 325 MG/5MG </t>
  </si>
  <si>
    <t>SINALGEN® 5/325 TABLETAS</t>
  </si>
  <si>
    <t xml:space="preserve">COMERCIAL </t>
  </si>
  <si>
    <t>INVIMA 2014M-0015124</t>
  </si>
  <si>
    <t xml:space="preserve">ACETAMINOFEN /HIDROCODONA 325 MG/7,5MG </t>
  </si>
  <si>
    <t>SINALGEN FORTE 7,5/325 TABLETAS</t>
  </si>
  <si>
    <t>ACETAMINOFEN/HIDROCODONA 325 MG/ 10MG</t>
  </si>
  <si>
    <t>SINALGEN MAX  TABLETAS.</t>
  </si>
  <si>
    <t xml:space="preserve">ACETAMINOFEN/TRAMADOL 325MG/37,5 MG </t>
  </si>
  <si>
    <t>INVIMA 2012M-0000816-R1</t>
  </si>
  <si>
    <t>19925329-4</t>
  </si>
  <si>
    <t>ZALDIAR COR X 10 (GC)|</t>
  </si>
  <si>
    <t>19925329-3</t>
  </si>
  <si>
    <t>ACICLOVIR .05 UNGÜENTO TOPICA (EXTERNA)</t>
  </si>
  <si>
    <t>VIREX UNGÜENTO</t>
  </si>
  <si>
    <t>INVIMA 2009 M-010494-R2</t>
  </si>
  <si>
    <t>32869-1</t>
  </si>
  <si>
    <t>ACICLOVIR 200MG TABLETA ORAL</t>
  </si>
  <si>
    <t>VIREX® TABLETAS 200 MG.</t>
  </si>
  <si>
    <t>INVIMA 2009M-010426-R1</t>
  </si>
  <si>
    <t>33815-4</t>
  </si>
  <si>
    <t xml:space="preserve">ACICLOVIR 400MG </t>
  </si>
  <si>
    <t>VIREX®  400</t>
  </si>
  <si>
    <t>INVIMA 2016M-0004917-R1</t>
  </si>
  <si>
    <t>19953713-2</t>
  </si>
  <si>
    <t>ACICLOVIR 800MG TABLETA ORAL</t>
  </si>
  <si>
    <t>VIREX Z®</t>
  </si>
  <si>
    <t>INVIMA 2012M-0001756-R1</t>
  </si>
  <si>
    <t>BETAHISTINA 16MG TABLETA ORAL</t>
  </si>
  <si>
    <t>VERUM TABLETAS 16 MG</t>
  </si>
  <si>
    <t>INVIMA 2016M-0005523-R1</t>
  </si>
  <si>
    <t>BETAHISTINA 8MG TABLETA ORAL</t>
  </si>
  <si>
    <t>VERUM 8MG</t>
  </si>
  <si>
    <t>INVIMA 2008 M-011607 R-1</t>
  </si>
  <si>
    <t>227757-3</t>
  </si>
  <si>
    <t>BETAHISTINA DICLORHIDRATO  24MG TABLETA ORAL</t>
  </si>
  <si>
    <t>VERUM 24 mg TABLETAS</t>
  </si>
  <si>
    <t>INVIMA 2016M-0011259-R1</t>
  </si>
  <si>
    <t>BUDESODINA 200 mcl</t>
  </si>
  <si>
    <t>B-CORT 200 AEROSOL</t>
  </si>
  <si>
    <t>INVIMA 2016 M14251-R2</t>
  </si>
  <si>
    <t>R01AD05</t>
  </si>
  <si>
    <t>BUPRENORFINA  20MG PARCHE TRANSDERMAL</t>
  </si>
  <si>
    <t>NORSPAN 7 (20MCG/H)</t>
  </si>
  <si>
    <t>INVIMA 2015M-0016094</t>
  </si>
  <si>
    <t>N02AE01</t>
  </si>
  <si>
    <t>BUPRENORFINA 10MG PARCHE TRANSDERMAL</t>
  </si>
  <si>
    <t>NORSPAN 7 10MG</t>
  </si>
  <si>
    <t>INVIMA 2015M-0016095</t>
  </si>
  <si>
    <t xml:space="preserve">BUPRENORFINA 30MG (52.5 MCG/H) PARCHE TRANSDERMAL </t>
  </si>
  <si>
    <t>TRANSTEC 52.5 MCG/H</t>
  </si>
  <si>
    <t>INVIMA 2016M-0006023-R1</t>
  </si>
  <si>
    <t>19967652-3</t>
  </si>
  <si>
    <t>BUPRENORFINA 35 MCG/H PARCHE TRANSDERMAL</t>
  </si>
  <si>
    <t>TRANSTEC 35mcg</t>
  </si>
  <si>
    <t>INVIMA 2016M-0006025-R1</t>
  </si>
  <si>
    <t>19967651-2</t>
  </si>
  <si>
    <t>BUPRENORFINA/ TRANSTEC 70 MCG / H-70 MCG-CAJA X 5 PARCHES-PARCHES</t>
  </si>
  <si>
    <t>TRANSTEC 70 mcg/h</t>
  </si>
  <si>
    <t>INVIMA 2016M-0006024-R1</t>
  </si>
  <si>
    <t>19967654-3</t>
  </si>
  <si>
    <t>DICLOFENACO SODICO/TRAMADOL 25MG/25MG</t>
  </si>
  <si>
    <t>ADORLAN® TABLETAS</t>
  </si>
  <si>
    <t>INVIMA 2015M-0011548-R1</t>
  </si>
  <si>
    <t xml:space="preserve">ADORLAN ® FORTE </t>
  </si>
  <si>
    <t>DIETILAMINA/ESCINA  1%/5% GEL TOPICA (EXTERNA)</t>
  </si>
  <si>
    <t>REPARIL GEL TOPICO</t>
  </si>
  <si>
    <t>INVIMA2013M-013986-R2</t>
  </si>
  <si>
    <t>V08AA05</t>
  </si>
  <si>
    <t>43001-1</t>
  </si>
  <si>
    <t>DULOXETINA 30MG CAPSULA ORAL</t>
  </si>
  <si>
    <t xml:space="preserve"> NITEXOL CAPSULAS  30mg</t>
  </si>
  <si>
    <t>INVIMA 2017M-0012402-R1</t>
  </si>
  <si>
    <t>DULOXETINA 60MG CAPSULA ORAL</t>
  </si>
  <si>
    <t>NITEXOL ® CAPSULAS 60MG</t>
  </si>
  <si>
    <t>INVIMA 2017M-0012481-R1</t>
  </si>
  <si>
    <t>ESZOPICLONA 3MG TABLETA ORAL</t>
  </si>
  <si>
    <t>NOPTIC 3mg TABLETAS RECUBIERTAS</t>
  </si>
  <si>
    <t>INVIMA 2016M-0011427-R1</t>
  </si>
  <si>
    <t>HIDROXIDO DE ALUMINIO 360 ML /6 %</t>
  </si>
  <si>
    <t xml:space="preserve">ACIBIOGEL ALUMINIO SUSPENSION </t>
  </si>
  <si>
    <t>INVIMA 2012M-0013558</t>
  </si>
  <si>
    <t>HIDROXIDO DE ALUMINIO/HIDROXIDO DE MAGNESIO/SIMETICONA 20MG/200MG/200MG/5ML SUSPENSION ORAL</t>
  </si>
  <si>
    <t>ACI-BIOGEL® SUSPENSION</t>
  </si>
  <si>
    <t>INVIMA 2010 M-003275 R3</t>
  </si>
  <si>
    <t>37223-10</t>
  </si>
  <si>
    <t>LIDOCAINA 0,05</t>
  </si>
  <si>
    <t xml:space="preserve">VERSATIS 5% PARCHES </t>
  </si>
  <si>
    <t>19982562-1</t>
  </si>
  <si>
    <t>RISPERIDONA  1MG/ML SOLUCION ORAL</t>
  </si>
  <si>
    <t>SPIRON</t>
  </si>
  <si>
    <t>INVIMA 2012M-0013362</t>
  </si>
  <si>
    <t>TAPENTADOL  150MG TABLETA DE LIBERACION PROLONGADA ORAL</t>
  </si>
  <si>
    <t>PALEXIS RETARD 150MG</t>
  </si>
  <si>
    <t>PALEXIS RETARD 150mg</t>
  </si>
  <si>
    <t>TAPENTADOL  25MG TABLETA DE LIBERACION PROLONGADA ORAL</t>
  </si>
  <si>
    <t>PALEXIS RETARD 25mg</t>
  </si>
  <si>
    <t>PALEXIS RETARD 25 mg</t>
  </si>
  <si>
    <t>TAPENTADOL 100MG TABLETA DE LIBERACION PROLONGADA ORAL</t>
  </si>
  <si>
    <t>TAPENTADOL 50MG TABLETA ORAL</t>
  </si>
  <si>
    <t>TAPENTADOL CLORHIDRATO 50 MG RETARD</t>
  </si>
  <si>
    <t>PALEXIS RETARD 50 mg</t>
  </si>
  <si>
    <t>TRAMADOL 100 MG</t>
  </si>
  <si>
    <t xml:space="preserve">TRAMAL LONG 100mg TABLETAS </t>
  </si>
  <si>
    <t>INVIMA 2016 M004162-R2</t>
  </si>
  <si>
    <t>26656-1</t>
  </si>
  <si>
    <t>TRAMADOL 100MG/ML</t>
  </si>
  <si>
    <t xml:space="preserve">TRAMAL SOLUCIÓN PARA INYECCIÓN </t>
  </si>
  <si>
    <t>INVIMA 2015M-007194-R3</t>
  </si>
  <si>
    <t>19510-1</t>
  </si>
  <si>
    <t>TRAMADOL 100MG/ML SOLUCION ORAL</t>
  </si>
  <si>
    <t xml:space="preserve">TRAMAL GOTAS </t>
  </si>
  <si>
    <t>INVIMA 2014 M-007195-R3</t>
  </si>
  <si>
    <t>P02CA01</t>
  </si>
  <si>
    <t>19513-2</t>
  </si>
  <si>
    <t>TRAMADOL 50 MG</t>
  </si>
  <si>
    <t>TRAMAL® LONG 50MG TABLETAS</t>
  </si>
  <si>
    <t>INVIMA 2016M-0005192-R1</t>
  </si>
  <si>
    <t>19961424-1</t>
  </si>
  <si>
    <t>TRAMADOL 50 MG INTRAMUSCULAR/INTRAVENOSA/SUBCUTANEA</t>
  </si>
  <si>
    <t>TRAMAL ® CAPSULAS.</t>
  </si>
  <si>
    <t>INVIMA 2015M-007196-R3</t>
  </si>
  <si>
    <t>19509-2</t>
  </si>
  <si>
    <t xml:space="preserve">ACETAMINOFEN/METOCARBAMOL 350MG/750MG </t>
  </si>
  <si>
    <t xml:space="preserve">JAQUEDOL </t>
  </si>
  <si>
    <t>INVIMA 2014M-0015532</t>
  </si>
  <si>
    <t>20068543-2</t>
  </si>
  <si>
    <t>CITICOLINA 500MG TABLETA ORAL</t>
  </si>
  <si>
    <t>COGNIZIN TABLETAS</t>
  </si>
  <si>
    <t>INVIMA 2007M-0007197</t>
  </si>
  <si>
    <t>19975792-1</t>
  </si>
  <si>
    <t>DEFLAZACORT 30MG TABLETA ORAL</t>
  </si>
  <si>
    <t xml:space="preserve">CLOBAK 30 MG </t>
  </si>
  <si>
    <t>INVIMA 2016M-0004677-R1</t>
  </si>
  <si>
    <t>19949229-2</t>
  </si>
  <si>
    <t>DEFLAZACORT 6MG TABLETA ORAL</t>
  </si>
  <si>
    <t>CLOBAK 6 MG</t>
  </si>
  <si>
    <t>INVIMA 2016M-004127-R1</t>
  </si>
  <si>
    <t>54299-2</t>
  </si>
  <si>
    <t xml:space="preserve">ESCITALOPRAM 10MG </t>
  </si>
  <si>
    <t>DEPRALIN</t>
  </si>
  <si>
    <t>INVIMA 2016M-0012002-R1</t>
  </si>
  <si>
    <t>20023640-1</t>
  </si>
  <si>
    <t xml:space="preserve">FLUVOXAMINA 100MG </t>
  </si>
  <si>
    <t>VOXAMIN</t>
  </si>
  <si>
    <t>INVIMA 2008 M-011476 R-1</t>
  </si>
  <si>
    <t>226058-1</t>
  </si>
  <si>
    <t>FUROATO DE MOMETASONA 0.1G CREMA TOPICA (EXTERNA)</t>
  </si>
  <si>
    <t>FURODERM  CREMA</t>
  </si>
  <si>
    <t>INVIMA 2016M-0011779-R1</t>
  </si>
  <si>
    <t>20019847-1</t>
  </si>
  <si>
    <t>IBUPROFENO 0,05</t>
  </si>
  <si>
    <t>BACKPAIN GEL</t>
  </si>
  <si>
    <t>INVIMA 2013M-0002305-R1</t>
  </si>
  <si>
    <t>19935239-2</t>
  </si>
  <si>
    <t>OLOPATADINA 0.2% SOLUCION CONJUNTIVAL</t>
  </si>
  <si>
    <t>OFTALMOTRIALER</t>
  </si>
  <si>
    <t>INVIMA 2013M-0014735</t>
  </si>
  <si>
    <t>20059849-3</t>
  </si>
  <si>
    <t>OXIMETAZOLINA 0.05% SOLUCION INTRANASAL</t>
  </si>
  <si>
    <t>NAFAZOL</t>
  </si>
  <si>
    <t>INVIMA 2014M-0003660 R-1</t>
  </si>
  <si>
    <t>19947581-1</t>
  </si>
  <si>
    <t>PIRACETAM 800MG TABLETA ORAL</t>
  </si>
  <si>
    <t xml:space="preserve">NEUROBASAL 800MG </t>
  </si>
  <si>
    <t>INVIMA 2015M-006592-R3</t>
  </si>
  <si>
    <t>N06BX03</t>
  </si>
  <si>
    <t>51359-1</t>
  </si>
  <si>
    <t xml:space="preserve">POLIMIXINA B SULFATO+NEOMICINA SULFATO+DEXAMETASONA BASE SOLUCION OFTALMICA </t>
  </si>
  <si>
    <t>OFTALMOTRIMAX</t>
  </si>
  <si>
    <t>INVIMA 2014M-0014887</t>
  </si>
  <si>
    <t>20059276-1</t>
  </si>
  <si>
    <t>ALBISAN SUSPENSION</t>
  </si>
  <si>
    <t>INVIMA 2015M-0016571</t>
  </si>
  <si>
    <t>20087855-1</t>
  </si>
  <si>
    <t>VITAMINA B1 (CLORHIDRATO DE TIAMINA)/VITAMINA B6 (CLORHIDRATO DE PIRIDOXINA)/VITAMINA B12 (HIDROXICOBALAMINA)  100MG/50MG/10 MCG SOLUCION INYECTABLE INTRAMUSCULAR</t>
  </si>
  <si>
    <t xml:space="preserve">DECAMIL TRI B - INYECTABLE </t>
  </si>
  <si>
    <t>INVIMA 2013M-0014296</t>
  </si>
  <si>
    <t>A11DB99</t>
  </si>
  <si>
    <t>20053553-1</t>
  </si>
  <si>
    <t>INVIMA 2015M-0016217</t>
  </si>
  <si>
    <t>DOLIREN® 7,5</t>
  </si>
  <si>
    <t>ACETAMINOFEN 500 MG</t>
  </si>
  <si>
    <t xml:space="preserve">GENERICO </t>
  </si>
  <si>
    <t>INVIMA 2018M-0002317-R2</t>
  </si>
  <si>
    <t>ACETAMINOFEN/CAFEINA/IBUPROFENO 250 MG/65MG/400 MG</t>
  </si>
  <si>
    <t>ACETAMINOFEN/CODEINA FOSFATO 325MG/30MG</t>
  </si>
  <si>
    <t>ACETAMINOFEN/TIOCHOLCHICOSIDO 325MG / 4MG</t>
  </si>
  <si>
    <t>FLEXIMAX® ACE TABLETAS RECUBIERTAS</t>
  </si>
  <si>
    <t>INVIMA 2015M-0016335</t>
  </si>
  <si>
    <t xml:space="preserve">ACIDO TIOCTICO 600MG </t>
  </si>
  <si>
    <t>TIOTOFEN ® 600 MG</t>
  </si>
  <si>
    <t>INVIMA 2018M-0018417</t>
  </si>
  <si>
    <t>ACIDO VALPROICO 250 MG</t>
  </si>
  <si>
    <t>INVIMA 2013M-04215-R3</t>
  </si>
  <si>
    <t>40407-4</t>
  </si>
  <si>
    <t>ACIDO VALPROICO 250 MG/5ML</t>
  </si>
  <si>
    <t>DEPAKENE® JARABE</t>
  </si>
  <si>
    <t>INVIMA 2012M-004240-R3</t>
  </si>
  <si>
    <t>40284-2</t>
  </si>
  <si>
    <t>ACIDO VALPROICO 500 MG</t>
  </si>
  <si>
    <t>VALCOTE ® 500 MG TABLETAS DE LIBERACION RETARDADA</t>
  </si>
  <si>
    <t>INVIMA 2016M-007660-R3</t>
  </si>
  <si>
    <t>104739-2</t>
  </si>
  <si>
    <t>ACIDO ZOLEDRONICO 5MG/100ML SOLUCION INYECTABLE INTRAVENOSA</t>
  </si>
  <si>
    <t>ZOFREX 5 MG /100 ML</t>
  </si>
  <si>
    <t>ADAPALENO/PEROXIDO DE BENZOILO 0.1 %/2.5 % GEL TOPICA (EXTERNA)</t>
  </si>
  <si>
    <t>ACNOIC GEL</t>
  </si>
  <si>
    <t>INVIMA 2010M-0010885</t>
  </si>
  <si>
    <t>AGOMELATINA  25MG TABLETA</t>
  </si>
  <si>
    <t xml:space="preserve">ALODIL®  25 MG  TABLETA  RECUBIERTA </t>
  </si>
  <si>
    <t>ALCAFTADINA 2.5MG/ML SOLUCION CONJUNTIVAL</t>
  </si>
  <si>
    <t>ALECRIX SOLUCION OFTALMICA ESTERIL</t>
  </si>
  <si>
    <t>INVIMA 2018M-0018219</t>
  </si>
  <si>
    <t>ALOPURINOL 100MG TABLETA ORAL</t>
  </si>
  <si>
    <t>ALOPURINOL 100 MG TABLETAS</t>
  </si>
  <si>
    <t>INVIMA 2018M-14320-R3</t>
  </si>
  <si>
    <t>M04AA01</t>
  </si>
  <si>
    <t>42938-1</t>
  </si>
  <si>
    <t>AMILASA/PANCREATINA/PROTEASA 25000UI CAPSULA ORAL</t>
  </si>
  <si>
    <t>CREON® CÁPSULAS 25000</t>
  </si>
  <si>
    <t>INVIMA 2016M-0011611-R1</t>
  </si>
  <si>
    <t>AMLODIPINO 5MG</t>
  </si>
  <si>
    <t>AMDIPIN  COMPRIMIDOS 5 MG</t>
  </si>
  <si>
    <t>INVIMA 2018M-014025-R3</t>
  </si>
  <si>
    <t>48062-7</t>
  </si>
  <si>
    <t>ATORVASTATINA 20MG</t>
  </si>
  <si>
    <t>ATORLIP 20 MG.</t>
  </si>
  <si>
    <t>INVIMA 2009 M- 14053 - R1</t>
  </si>
  <si>
    <t>ATORVASTATINA 40MG</t>
  </si>
  <si>
    <t>ATORLIP® 40 MG</t>
  </si>
  <si>
    <t>INVIMA 2012M-0001873-R1</t>
  </si>
  <si>
    <t>AZELASTINA/FLUTICASONA 137 MCG/50 MCG SUSPENSION INTRANASAL</t>
  </si>
  <si>
    <t>INVIMA 2015M-0016243</t>
  </si>
  <si>
    <t>AZITROMICINA 500 MG</t>
  </si>
  <si>
    <t>TROMIX TABLETAS RECUBIETAS  500 MG</t>
  </si>
  <si>
    <t>INVIMA 2014 M-015012 R2</t>
  </si>
  <si>
    <t>59081-3</t>
  </si>
  <si>
    <t>AZITROMICINA DIHIDRATO 3ML-15 MG-FRASCO-SOLUCION</t>
  </si>
  <si>
    <t>TROMIX</t>
  </si>
  <si>
    <t>INVIMA 2015 M-000331 R-2</t>
  </si>
  <si>
    <t>BEPOTASTINA BESILATO 15MG/ML SOLUCION CONJUNTIVAL</t>
  </si>
  <si>
    <t>DOLCETTINA</t>
  </si>
  <si>
    <t>INVIMA 2015M-0016252</t>
  </si>
  <si>
    <t>S01GX15</t>
  </si>
  <si>
    <t>INVIMA 2014M-0002984-R1</t>
  </si>
  <si>
    <t>19939887-1</t>
  </si>
  <si>
    <t xml:space="preserve">BETASERC ® 24 </t>
  </si>
  <si>
    <t>BETAMETASONA 0,1%</t>
  </si>
  <si>
    <t>BETAMETASONA  CREMA</t>
  </si>
  <si>
    <t>INVIMA 2019M-0002634-R2</t>
  </si>
  <si>
    <t>19938121-2</t>
  </si>
  <si>
    <t>BRIMONIDINA/DORZOLAMIDA/TIMOLOL  2MG/5MG/20MG/ML SOLUCION CONJUNTIVAL</t>
  </si>
  <si>
    <t>TRIALON®</t>
  </si>
  <si>
    <t>INVIMA 2015M-0016399</t>
  </si>
  <si>
    <t xml:space="preserve">BROMURO DE PINAVERIO 100MG </t>
  </si>
  <si>
    <t>DICETEL® TABLETAS 100 MG</t>
  </si>
  <si>
    <t>INVIMA 2008 M-011466 R1</t>
  </si>
  <si>
    <t>209154-9</t>
  </si>
  <si>
    <t xml:space="preserve">BROMURO DE PINAVERIO/SIMETICONA  100MG /300MG </t>
  </si>
  <si>
    <t>DICETEL® DUO</t>
  </si>
  <si>
    <t>INVIMA 2016M-0017223</t>
  </si>
  <si>
    <t>A03AX13</t>
  </si>
  <si>
    <t>CARBOMERO 974P0.025 GEL INTRAOCULAR</t>
  </si>
  <si>
    <t>INVIMA 2014M-0015146</t>
  </si>
  <si>
    <t>CARBOXIMETILCELULOSA/GLICERINA  5 MG / 9MG FRASCO X  10 ML</t>
  </si>
  <si>
    <t xml:space="preserve">LAGRIMAX ®  </t>
  </si>
  <si>
    <t>INVIMA 2015M-0016418</t>
  </si>
  <si>
    <t>CETIRIZINA 10MG TABLETA ORAL</t>
  </si>
  <si>
    <t>19992892-3</t>
  </si>
  <si>
    <t>CIPROFLOXACINA 500 MG</t>
  </si>
  <si>
    <t>40290-12</t>
  </si>
  <si>
    <t>CITRATO DE CALCIO/VITAMINA D3 2MG/315MG EQUIVALENTE A 1500 MG CITRATO DE CALCIO / VITAMINA D3 POLVO 100000 UI/G(EQUIVALENTE A 200 UI DE VITAMINA D) TABLETA ORAL</t>
  </si>
  <si>
    <t>CAPRIMIDA ® D</t>
  </si>
  <si>
    <t>INVIMA 2016M-0005541-R1</t>
  </si>
  <si>
    <t>19952818-1</t>
  </si>
  <si>
    <t>CLARITROMICINA 500MG TABLETA ORAL</t>
  </si>
  <si>
    <t>KLARICID® TABLETAS 500 MG</t>
  </si>
  <si>
    <t>INVIMA 2016M-0005143-R1</t>
  </si>
  <si>
    <t>19961994-2</t>
  </si>
  <si>
    <t>CLOPIDOGREL 75MG TABLETA CUBIERTA CON PELICULA ORAL</t>
  </si>
  <si>
    <t>CLOPIDOGREL 75 MG</t>
  </si>
  <si>
    <t>INVIMA 2016M-0005364-R1</t>
  </si>
  <si>
    <t>19959943-4</t>
  </si>
  <si>
    <t>CLOTRIMAZOL 0.01</t>
  </si>
  <si>
    <t>CLOTRIMAZOL 1%</t>
  </si>
  <si>
    <t>INVIMA 2015M-0000024-R2</t>
  </si>
  <si>
    <t>19912977-2</t>
  </si>
  <si>
    <t xml:space="preserve">CONDROITINA/GLUCOSAMINA 1200MG/1500MG/2400MG </t>
  </si>
  <si>
    <t>MOVIFLEX  MSM  POLVO</t>
  </si>
  <si>
    <t>INVIMA 2008M-0008139</t>
  </si>
  <si>
    <t>19984568-7</t>
  </si>
  <si>
    <t xml:space="preserve">CONDROITINA/GLUCOSAMINA1200MG/1500MG </t>
  </si>
  <si>
    <t>GLUCOSAMINA/CONDROITINA POLVO</t>
  </si>
  <si>
    <t>INVIMA 2017M-0005460-R1</t>
  </si>
  <si>
    <t>19961516-6</t>
  </si>
  <si>
    <t xml:space="preserve">DESMOPRESINA ACETATO 120 µG  -120 MCG </t>
  </si>
  <si>
    <t>GENOPRESIN 120 MCG TABLETAS ORODISPERSABLES</t>
  </si>
  <si>
    <t>INVIMA 2015M-0016126</t>
  </si>
  <si>
    <t>DEXAMETASONA/MOXIFLOXACINO 1MG/5MG/ML</t>
  </si>
  <si>
    <t>INVIMA 2015M-0016634</t>
  </si>
  <si>
    <t>DICLOFENACO/CODEINA30MG/ 50 MG</t>
  </si>
  <si>
    <t>DORNAX®</t>
  </si>
  <si>
    <t>INVIMA 2012M-0013833</t>
  </si>
  <si>
    <t>DICLOXACILINA  500 MG</t>
  </si>
  <si>
    <t>INVIMA 2016M-005176-R2</t>
  </si>
  <si>
    <t>58899-6</t>
  </si>
  <si>
    <t>DIOSMINA BP/HESPERIDINA 450MG/50MG TABLETA ORAL</t>
  </si>
  <si>
    <t>DIOSMINA 450 MG HESPERIDINA 50 MG TABLETAS</t>
  </si>
  <si>
    <t>INVIMA 2013M-0014242</t>
  </si>
  <si>
    <t>DIOSMINA/HESPERIDINA  450MG/50MG TABLETA CUBIERTA CON PELICULA ORAL</t>
  </si>
  <si>
    <t>VENADOL TABLETAS</t>
  </si>
  <si>
    <t>INVIMA 2009M-0009175</t>
  </si>
  <si>
    <t>19995976-4</t>
  </si>
  <si>
    <t>DIVALPROATO SÓDICO 538,1 MG EQUIVALENTE A ÁCIDO VALPRÓICO 500 MG -BLISTER-TABLETA</t>
  </si>
  <si>
    <t>INVIMA 2010 M-007747 R3</t>
  </si>
  <si>
    <t>93689-2</t>
  </si>
  <si>
    <t>DORZOLAMIDA/ TIMOLOL 20MG/5MG SOLUCION CONJUNTIVAL</t>
  </si>
  <si>
    <t>DORLAMIDA  T® SOLUCION OFTÁLMICA ESTERIL</t>
  </si>
  <si>
    <t>INVIMA 2015M-0016603</t>
  </si>
  <si>
    <t>DRUGTECH CIMAL ® 30 MG CAPSULAS</t>
  </si>
  <si>
    <t>INVIMA 2018M-0012815-R1</t>
  </si>
  <si>
    <t>ENALAPRIL 20MG TABLETA ORAL</t>
  </si>
  <si>
    <t>ENALAPRIL 20 MG TABLETAS</t>
  </si>
  <si>
    <t>INVIMA 2017M-012985-R3</t>
  </si>
  <si>
    <t>C09AA02</t>
  </si>
  <si>
    <t>44569-25</t>
  </si>
  <si>
    <t>ENALAPRIL 5MG TABLETA ORAL</t>
  </si>
  <si>
    <t>ENALAPRIL 5MG</t>
  </si>
  <si>
    <t>INVIMA 2018M-013716-R3</t>
  </si>
  <si>
    <t>40113-27</t>
  </si>
  <si>
    <t>EPLERENONA 25MG TABLETA CUBIERTA CON PELICULA ORAL</t>
  </si>
  <si>
    <t>EPLERENONA 50MG TABLETA ORAL</t>
  </si>
  <si>
    <t>ACENOL 50 MG TABLETAS RECUBIERTAS</t>
  </si>
  <si>
    <t>INVIMA 2018M-0014077-R1</t>
  </si>
  <si>
    <t xml:space="preserve">ESCITALOPRAM 20MG </t>
  </si>
  <si>
    <t>19949932-2</t>
  </si>
  <si>
    <t>ESOMEPRAZOL 10 MG</t>
  </si>
  <si>
    <t>NEDOX GRÁNULOS GASTRORESISTENTES PARA SUSPENSIÓN ORAL</t>
  </si>
  <si>
    <t>INVIMA 2015M-0011005-R1</t>
  </si>
  <si>
    <t>NEDOX 20MG TABLETAS GASTRORRESISTENTES</t>
  </si>
  <si>
    <t>INVIMA 2019M-0019178</t>
  </si>
  <si>
    <t>NEDOX 40 MG TABLETA GASTRORRESISTENTES</t>
  </si>
  <si>
    <t>INVIMA 2019M-0019430</t>
  </si>
  <si>
    <t>ESOMEPRAZOL/MELOXICAM 15MG/20MG</t>
  </si>
  <si>
    <t>MELOCAM DUO 15/20 TABLETAS</t>
  </si>
  <si>
    <t>INVIMA 2015M-0015917</t>
  </si>
  <si>
    <t>ESOMEPRAZOL/MELOXICAM 7.5MG/20MG</t>
  </si>
  <si>
    <t>MELOCAM DUO 7,5/20 MG TABLETAS RECUBIERTAS</t>
  </si>
  <si>
    <t>INVIMA 2015M-0015840</t>
  </si>
  <si>
    <t>ESZOPICLONA 2MG TABLETA ORAL</t>
  </si>
  <si>
    <t>INVIMA 2016M-0012217-R1</t>
  </si>
  <si>
    <t xml:space="preserve">VALNOC®  3 MG TABLETAS </t>
  </si>
  <si>
    <t>INVIMA 2015M-0012097-R1</t>
  </si>
  <si>
    <t>ETORICOXIB  120MG TABLETA ORAL</t>
  </si>
  <si>
    <t xml:space="preserve">ERICOX  120MG </t>
  </si>
  <si>
    <t>ETORICOXIB  30MG TABLETA ORAL</t>
  </si>
  <si>
    <t>ERICOX 30 MG</t>
  </si>
  <si>
    <t>INVIMA 2015M-0015999</t>
  </si>
  <si>
    <t>ETORICOXIB  60MG TABLETA ORAL</t>
  </si>
  <si>
    <t>INVIMA 2013M-0014663</t>
  </si>
  <si>
    <t>ETORICOXIB  90MG TABLETA ORAL</t>
  </si>
  <si>
    <t xml:space="preserve">ERICOX ® 90 </t>
  </si>
  <si>
    <t>INVIMA 2014M-0014892</t>
  </si>
  <si>
    <t>EXTRACTO NORMALIZADO DE LA CORTEZA DEL PINUS PINASTER PYCNOGENOL -60 MG-CAPSULAS -CAPSULA</t>
  </si>
  <si>
    <t>19915479-12</t>
  </si>
  <si>
    <t>EXTRACTO SECO DE GINKGO BILOBA120MG EQUIVALENTE A 28,8 MG DE GLICOSIDOS FLAVONICOS DE GINKGO.120MG TABLETA ORAL</t>
  </si>
  <si>
    <t>FENOFIBRATO 135MG CAPSULA ORAL</t>
  </si>
  <si>
    <t>NORMOLIP NF® 135MG CÁPSULA</t>
  </si>
  <si>
    <t>INVIMA 2018M-0014178-R1</t>
  </si>
  <si>
    <t>C10AB11</t>
  </si>
  <si>
    <t>FEXOFENADINA 180 MG</t>
  </si>
  <si>
    <t>FEXU 180 MG TABLETAS RECUBIERTAS.</t>
  </si>
  <si>
    <t>INVIMA 2018M-0018002</t>
  </si>
  <si>
    <t>FLUOXETINA 20 MG</t>
  </si>
  <si>
    <t>INVIMA 2016M-012034-R3</t>
  </si>
  <si>
    <t>38818-18</t>
  </si>
  <si>
    <t>INVIMA 2015 M-001927-R2</t>
  </si>
  <si>
    <t>59491-14</t>
  </si>
  <si>
    <t>GATIFLOXACINA/PREDNISOLONA  3MG/10MG-ML SUSPENSION CONJUNTIVAL</t>
  </si>
  <si>
    <t>INVIMA 2016M-0016903</t>
  </si>
  <si>
    <t>HIDROCODONA /NAPROXENO 5MG/250MG TABLETA ORAL</t>
  </si>
  <si>
    <t>INVIMA 2015M-0015903</t>
  </si>
  <si>
    <t>HIDROCODONA/NAPROXENO  10MG/250MG TABLETA ORAL</t>
  </si>
  <si>
    <t>DOXU PLUS 10/250 MG TABLETAS RECUBIERTAS</t>
  </si>
  <si>
    <t>INVIMA 2015M-0015984</t>
  </si>
  <si>
    <t>HIDROCORTISONA 0.01 CREMA TOPICA (EXTERNA)</t>
  </si>
  <si>
    <t>HIDROXICINA 100mg/2ml SOLUCION INYECTABLE INTRAMUSCULAR</t>
  </si>
  <si>
    <t>HIDERAX®</t>
  </si>
  <si>
    <t>INVIMA 2017M- 003859-R3</t>
  </si>
  <si>
    <t>N05BB01</t>
  </si>
  <si>
    <t>38644-9</t>
  </si>
  <si>
    <t>HIDROXICINA 25MG</t>
  </si>
  <si>
    <t>HIDERAX® TABLETAS 25 MG</t>
  </si>
  <si>
    <t>INVIMA 2008M-001599-R3</t>
  </si>
  <si>
    <t>32397-3</t>
  </si>
  <si>
    <t>HIDROXICINA 50MG</t>
  </si>
  <si>
    <t>HIDERAX S® 50 MG</t>
  </si>
  <si>
    <t>INVIMA 2016M-001830-R2</t>
  </si>
  <si>
    <t>3277-5</t>
  </si>
  <si>
    <t>IBUPROFENO/METOCARBAMOL 400MG /500MG</t>
  </si>
  <si>
    <t>MIOLAXIN TABLETAS</t>
  </si>
  <si>
    <t>INVIMA 2009M-0009071</t>
  </si>
  <si>
    <t>19992984-4</t>
  </si>
  <si>
    <t>ISOFLAVONAS DE SOYA/VITAMINA D3/CITRATO DE CALCIO 25MG/300 IU/315MG TABLETA CUBIERTA CON PELICULA ORAL</t>
  </si>
  <si>
    <t>CAPRIMIDA SOYA  CITRATO DE CALCIO + VITAMINA D3 + ISOFLAVONAS DE SOYA- TABLETA RECUBIERTA</t>
  </si>
  <si>
    <t>INVIMA 2009M-0010071</t>
  </si>
  <si>
    <t>19989158-3</t>
  </si>
  <si>
    <t>R06AB04</t>
  </si>
  <si>
    <t>N/A</t>
  </si>
  <si>
    <t xml:space="preserve">LACTULOSA 66.7G/100ML </t>
  </si>
  <si>
    <t xml:space="preserve">DUPHALAC® SOLUCION ORAL </t>
  </si>
  <si>
    <t>INVIMA 2010M-006430-R2</t>
  </si>
  <si>
    <t>50786-2</t>
  </si>
  <si>
    <t>LACTULOSA JARABE SOBRE X 15 ML</t>
  </si>
  <si>
    <t>50786-5</t>
  </si>
  <si>
    <t>LEVETIRACETAM 1000MG TABLETA ORAL</t>
  </si>
  <si>
    <t>KOPODEX 1000 MG TABLETAS RECUBIERTAS</t>
  </si>
  <si>
    <t>INVIMA 2017M-0012255-R1</t>
  </si>
  <si>
    <t>LEVETIRACETAM 100MG SOLUCION ORAL</t>
  </si>
  <si>
    <t>KOPODEX® SOLUCIÓN 100 MG/ML</t>
  </si>
  <si>
    <t>INVIMA 2016M-0011441-R1</t>
  </si>
  <si>
    <t>LEVETIRACETAM 500MG TABLETA ORAL</t>
  </si>
  <si>
    <t>KOPODEX® 500 MG TABLETAS RECUBIERTAS</t>
  </si>
  <si>
    <t>INVIMA 2017M-0012238-R1</t>
  </si>
  <si>
    <t>LEVOCETIRIZINA 5 MG</t>
  </si>
  <si>
    <t>ANTISS® INSTANTAB</t>
  </si>
  <si>
    <t>INVIMA 2009M-0010125</t>
  </si>
  <si>
    <t>LEVODROPROPIZINA 0.06G/ML SOLUCION ORAL</t>
  </si>
  <si>
    <t>APRADIN® JARABE</t>
  </si>
  <si>
    <t>INVIMA 2018M-0018355</t>
  </si>
  <si>
    <t>LEVOTIROXINA 50 MCG TABLETA ORAL</t>
  </si>
  <si>
    <t>SYNTHROID® 50 MCG</t>
  </si>
  <si>
    <t>INVIMA 2019M-0001697-R2</t>
  </si>
  <si>
    <t>LEVOTIROXINA DE SODIO 100 MCG TABLETA ORAL</t>
  </si>
  <si>
    <t>SYNTHROID® 100 MG TABLETAS</t>
  </si>
  <si>
    <t>INVIMA 2019M-0001709-R2</t>
  </si>
  <si>
    <t>LEVOTIROXINA DE SODIO 75 MCG TABLETA ORAL</t>
  </si>
  <si>
    <t>SYNTHROID® 75 MCG TABLETAS</t>
  </si>
  <si>
    <t>INVIMA 2019M-0001714-R2</t>
  </si>
  <si>
    <t>LORATADINA 10 MG</t>
  </si>
  <si>
    <t>INVIMA 2015M-014625-R2</t>
  </si>
  <si>
    <t>39641-1</t>
  </si>
  <si>
    <t>LOVASTATINA 20MG TABLETA ORAL</t>
  </si>
  <si>
    <t>LOVASTATINA 20MG TABLETA</t>
  </si>
  <si>
    <t>INVIMA 2018M-012909-R3</t>
  </si>
  <si>
    <t>C10AA02</t>
  </si>
  <si>
    <t>40518-6</t>
  </si>
  <si>
    <t>MEDROXIPROGESTERONA 150MG/ML SUSPENSION INYECTABLE INTRAMUSCULAR</t>
  </si>
  <si>
    <t>DEPOTRIM INYECTABLE</t>
  </si>
  <si>
    <t>INVIMA 2018M-0009075-R1</t>
  </si>
  <si>
    <t>G03AC06</t>
  </si>
  <si>
    <t>19997397-5</t>
  </si>
  <si>
    <t>MELOXICAM 15 MG</t>
  </si>
  <si>
    <t>19978214-5</t>
  </si>
  <si>
    <t>MELOXICAM 15MG/1,5ML</t>
  </si>
  <si>
    <t xml:space="preserve">MELOCAM INYECTABLE </t>
  </si>
  <si>
    <t>1980110-9</t>
  </si>
  <si>
    <t>MELOXICAM 7,5MG</t>
  </si>
  <si>
    <t xml:space="preserve">MELOCAM® 7.5 MG TABLETA DISPERSABLE </t>
  </si>
  <si>
    <t>MOMETASONA  0.05% SUSPENSION INHALACION</t>
  </si>
  <si>
    <t>MONTELUKAST 10MG TABLETA ORAL</t>
  </si>
  <si>
    <t>LUKAST® 10 MG TABLETAS</t>
  </si>
  <si>
    <t>INVIMA 2017M-0001009-R2</t>
  </si>
  <si>
    <t>19926716-3</t>
  </si>
  <si>
    <t xml:space="preserve">MONTELUKAST 5MG </t>
  </si>
  <si>
    <t>LUKAST ® 5 MG TABLETA MASTICABLE</t>
  </si>
  <si>
    <t>INVIMA 2012M-0001065-R1</t>
  </si>
  <si>
    <t>19926715-3</t>
  </si>
  <si>
    <t>MOSAPRIDA 5MG TABLETA ORAL</t>
  </si>
  <si>
    <t>BONDIGEST®  5 MG</t>
  </si>
  <si>
    <t>INVIMA 2017M-0005600-R1</t>
  </si>
  <si>
    <t>A03FA99</t>
  </si>
  <si>
    <t>19963117-11</t>
  </si>
  <si>
    <t>MOSAPRIDA/PANCREATINA/SIMETICONA  5MG/125MG/170MG TABLETA ORAL</t>
  </si>
  <si>
    <t>NAPROXENO SÓDICO/SUMATRIPTÁN SUCCINATO 500MG/85MG TABLETA ORAL</t>
  </si>
  <si>
    <t>SUAXINA® TABLETA RECUBIERTA</t>
  </si>
  <si>
    <t>INVIMA 2016M-0017043</t>
  </si>
  <si>
    <t>N02CC51</t>
  </si>
  <si>
    <t>NAPROXENO/ESOMEPRAZOL 500MG /20 MG</t>
  </si>
  <si>
    <t>DOLOPROTEC TABLETAS RECUBIERTAS  DE LIBERACION RETARDADA</t>
  </si>
  <si>
    <t>NAPROXENO/TIOCOLCHICOSIDO 250MG/4MG</t>
  </si>
  <si>
    <t>INVIMA 2014M-0015541</t>
  </si>
  <si>
    <t>NIMODIPINA 30MG TABLETA CUBIERTA CON PELICULA ORAL</t>
  </si>
  <si>
    <t>NIDIP 30 MG</t>
  </si>
  <si>
    <t>INVIMA 2017M-013061-R3</t>
  </si>
  <si>
    <t>40927-14</t>
  </si>
  <si>
    <t>NITAZOXANIDA 500MG TABLETA ORAL</t>
  </si>
  <si>
    <t>KAZIDE® 500 MG TABLETAS</t>
  </si>
  <si>
    <t>INVIMA 2015M-0003363-R1</t>
  </si>
  <si>
    <t>NITROFURANTOINA 100MG CAPSULA ORAL</t>
  </si>
  <si>
    <t>NITROFURANTOINA 100MG</t>
  </si>
  <si>
    <t>INVIMA 2008M-0007747</t>
  </si>
  <si>
    <t xml:space="preserve">ALERCARE ®  2MG/ML </t>
  </si>
  <si>
    <t>INVIMA 2015M-0016251</t>
  </si>
  <si>
    <t xml:space="preserve">ORLISTAT 120MG </t>
  </si>
  <si>
    <t>DISGRASIL®</t>
  </si>
  <si>
    <t>INVIMA 2017M-0006196-R1</t>
  </si>
  <si>
    <t>19962743-6</t>
  </si>
  <si>
    <t>OXIMETAZOLINA 0.025%  SOLUCION INTRANASAL</t>
  </si>
  <si>
    <t xml:space="preserve"> OXIMETAZOLINA NASAL SOLUCIÓN 0.025%</t>
  </si>
  <si>
    <t>INVIMA 2016M-0004681-R1</t>
  </si>
  <si>
    <t>19953616-2</t>
  </si>
  <si>
    <t>OXIMETAZOLINA NASAL SOLUCIÓN 0,05%</t>
  </si>
  <si>
    <t>INVIMA 2016M-0004650-R1</t>
  </si>
  <si>
    <t>19953617-1</t>
  </si>
  <si>
    <t>PIPERACILINA/TAZOBACTAM 4G/ 0.5G POLVO ESTERIL INTRAVENOSA</t>
  </si>
  <si>
    <t xml:space="preserve">SMALKA 4.5 </t>
  </si>
  <si>
    <t>INVIMA 2016M-0017334</t>
  </si>
  <si>
    <t>POLIETILENGLICOL  86.85G-100G POLVO ORAL</t>
  </si>
  <si>
    <t>CLEAROVAC®</t>
  </si>
  <si>
    <t>INVIMA 2016M-0011640-R1</t>
  </si>
  <si>
    <t>LACRISYN SOLUCION OFTALMICA ESTERIL</t>
  </si>
  <si>
    <t>INVIMA 2015M-0016160</t>
  </si>
  <si>
    <t>20086475-1</t>
  </si>
  <si>
    <t>PYCNOGENOL/TROXERUTINA 0.02G/0.4G POLVO ORAL</t>
  </si>
  <si>
    <t>QUETIAPINA  200MG TABLETA ORAL</t>
  </si>
  <si>
    <t>DRUGTECH QUETIDIN 200 MG</t>
  </si>
  <si>
    <t>INVIMA 2015M-0004320-R1</t>
  </si>
  <si>
    <t>19949721-2</t>
  </si>
  <si>
    <t>QUETIAPINA 100MG TABLETA ORAL</t>
  </si>
  <si>
    <t>DRUGTECH QUETIDIN 100 MG.</t>
  </si>
  <si>
    <t>INVIMA 2015M-0004303-R1</t>
  </si>
  <si>
    <t>19949719-3</t>
  </si>
  <si>
    <t>QUETIAPINA 25MG TABLETA ORAL</t>
  </si>
  <si>
    <t>DRUGTECH QUETIDIN® 25 MG TABLETAS RECUBIERTAS</t>
  </si>
  <si>
    <t>INVIMA 2016M-0004302-R1</t>
  </si>
  <si>
    <t>19949755-1</t>
  </si>
  <si>
    <t>QUETIAPINA 300MG TABLETA ORAL</t>
  </si>
  <si>
    <t>19976916-3</t>
  </si>
  <si>
    <t>RIFAXIMINA 550MG-TABLETAS</t>
  </si>
  <si>
    <t>RIFAX®   550MG TABLETAS RECUBIERTAS</t>
  </si>
  <si>
    <t>INVIMA 2014M-0015323</t>
  </si>
  <si>
    <t>ROSUVASTATINA 20MG TABLETA ORAL</t>
  </si>
  <si>
    <t>ROSUVASTATINA 40MG TABLETA CUBIERTA CON PELICULA ORAL</t>
  </si>
  <si>
    <t>CARDIOMAX® TABLETA CUBIERTA 40 MG</t>
  </si>
  <si>
    <t>INVIMA 2009M-0009477</t>
  </si>
  <si>
    <t>19994556-3</t>
  </si>
  <si>
    <t>SILDENAFIL 50 MG</t>
  </si>
  <si>
    <t>EROXIM</t>
  </si>
  <si>
    <t>INVIMA 2010 M-014175 R1</t>
  </si>
  <si>
    <t>SIMETICONA  125MG</t>
  </si>
  <si>
    <t>FINIGAX MASTICABLE SABORES (MENTA, CEREZA)</t>
  </si>
  <si>
    <t>INVIMA 2016M-014779-R2</t>
  </si>
  <si>
    <t>TADALAFILO 20MG TABLETA ORAL</t>
  </si>
  <si>
    <t>DURAX VSD 20MG</t>
  </si>
  <si>
    <t>INVIMA 2015M-0015785</t>
  </si>
  <si>
    <t>TADALAFILO 5MG TABLETA ORAL</t>
  </si>
  <si>
    <t>DURAX® VSD 5 MG</t>
  </si>
  <si>
    <t>INVIMA 2015M-0015784</t>
  </si>
  <si>
    <t>TERAZOSINA 5MG TABLETA ORAL</t>
  </si>
  <si>
    <t>HYTRIN® TABLETAS 5 MG</t>
  </si>
  <si>
    <t>INVIMA 2008 M- 009696 R2</t>
  </si>
  <si>
    <t>G04CA03</t>
  </si>
  <si>
    <t>TERBINAFINA  250MG TABLETA ORAL</t>
  </si>
  <si>
    <t>FUNIDE® 250 MG</t>
  </si>
  <si>
    <t>INVIMA 2014M-0003112 R1</t>
  </si>
  <si>
    <t>D01BA02</t>
  </si>
  <si>
    <t>TERBINAFINA 0.01 CREMA TOPICA</t>
  </si>
  <si>
    <t>FUNIDE CREMA</t>
  </si>
  <si>
    <t>INVIMA 2015M-0003460-R1</t>
  </si>
  <si>
    <t>19943236-2</t>
  </si>
  <si>
    <t>TESTOSTERONA 1000MG/4ML SOLUCION INYECTABLE INTRAMUSCULAR</t>
  </si>
  <si>
    <t>UROMAX® 1000MG/4 ML SOLUCIÓN  INYECTABLE</t>
  </si>
  <si>
    <t>INVIMA 2015M-0016617</t>
  </si>
  <si>
    <t>TOXINA BOTULINICA  50UI POLVO ESTERIL INTRADERMAL/INTRAMUSCULAR</t>
  </si>
  <si>
    <t>MAGNION 50 U</t>
  </si>
  <si>
    <t>INVIMA 2014M-0015326</t>
  </si>
  <si>
    <t>TOXINA BOTULINICA 200UI POLVO LIOFILIZADO INTRADERMAL/INTRAMUSCULAR</t>
  </si>
  <si>
    <t>MAGNION 200 U</t>
  </si>
  <si>
    <t>INVIMA 2014M-0015295</t>
  </si>
  <si>
    <t xml:space="preserve">TRAVOPROST  0.04MG </t>
  </si>
  <si>
    <t>FOCUS®</t>
  </si>
  <si>
    <t>INVIMA 2015M-0016209</t>
  </si>
  <si>
    <t>S01EE04</t>
  </si>
  <si>
    <t>VITAMINA D3  7000UI CAPSULA ORAL</t>
  </si>
  <si>
    <t>NUEVID</t>
  </si>
  <si>
    <t>INVIMA 2013M-0014671</t>
  </si>
  <si>
    <t>VITAMINA E 1000UI CAPSULA ORAL</t>
  </si>
  <si>
    <t>EGOGYN 1000 UI</t>
  </si>
  <si>
    <t>INVIMA 2017M-0012400-R1</t>
  </si>
  <si>
    <t>A11HA03</t>
  </si>
  <si>
    <t>VITAMINA E 400 U.I. CAPSULA ORAL</t>
  </si>
  <si>
    <t>EGOGYN® 400 UI</t>
  </si>
  <si>
    <t>INVIMA 2017M-014895-R2</t>
  </si>
  <si>
    <t>VORICONAZOL 200MG</t>
  </si>
  <si>
    <t>VORICOX 200 MG TABLETAS</t>
  </si>
  <si>
    <t>INVIMA 2017M-0012902-R1</t>
  </si>
  <si>
    <t>J02AC03</t>
  </si>
  <si>
    <t>VORTIOXETINA 10MG TABLETA ORAL</t>
  </si>
  <si>
    <t>ZOLMITRIPTAN 5MG/ML SOLUCION INTRANASAL</t>
  </si>
  <si>
    <t>ZOLNOX® 5 MG SPRAY NASAL</t>
  </si>
  <si>
    <t>INVIMA 2018M-0014972-R1</t>
  </si>
  <si>
    <t>N02CC03</t>
  </si>
  <si>
    <t>TRADIOL  325/37,5  MG</t>
  </si>
  <si>
    <t>INVIMA 2010M-0010869</t>
  </si>
  <si>
    <t>20013700-1</t>
  </si>
  <si>
    <t>ACIDO HIPOCLOROSO</t>
  </si>
  <si>
    <t>MICRODACYN 60 SOLUCION BUCAL</t>
  </si>
  <si>
    <t>NA</t>
  </si>
  <si>
    <t>AMITRIPTILINA CLORHIDRATO 25 MG</t>
  </si>
  <si>
    <t>AMITRIPTILINA 25 MG</t>
  </si>
  <si>
    <t>INVIMA 2015M-0003722-R1</t>
  </si>
  <si>
    <t>19944635-5</t>
  </si>
  <si>
    <t>ARIPIPRAZOL 15MG TABLETA ORAL</t>
  </si>
  <si>
    <t>ARIPRAZOL 15  MG</t>
  </si>
  <si>
    <t>INVIMA 2008M-0008393</t>
  </si>
  <si>
    <t>N05AX12</t>
  </si>
  <si>
    <t>19988981-7</t>
  </si>
  <si>
    <t xml:space="preserve">BISACODILO 5MG TABLETA </t>
  </si>
  <si>
    <t>BISACODILO 5 MG</t>
  </si>
  <si>
    <t>INVIMA 2016M-0004952-R1</t>
  </si>
  <si>
    <t>A06AB02</t>
  </si>
  <si>
    <t>19953922-2</t>
  </si>
  <si>
    <t>BRINZOLAMIDA/TIMOLOL  5MG/10MG/ML SUSPENSION CONJUNTIVAL</t>
  </si>
  <si>
    <t>AZARGA® SUSPENSION OFTÁLMICA ESTÉRIL (5 ml)</t>
  </si>
  <si>
    <t>INVIMA 2009M-0010040</t>
  </si>
  <si>
    <t>20005679-1</t>
  </si>
  <si>
    <t>CEFALEXINA 500MG</t>
  </si>
  <si>
    <t>INVIMA 2013M-0001707-R1</t>
  </si>
  <si>
    <t>19929856-4</t>
  </si>
  <si>
    <t>CELECOXIB 200MG</t>
  </si>
  <si>
    <t>CELECOXIB 200 MG</t>
  </si>
  <si>
    <t>INVIMA 2018M-0001010-R2</t>
  </si>
  <si>
    <t>19926701-1</t>
  </si>
  <si>
    <t>CETIRIZINA 10 MG</t>
  </si>
  <si>
    <t>INVIMA 2015M-0004061-R1</t>
  </si>
  <si>
    <t>19949190-5</t>
  </si>
  <si>
    <t>CIANOCOBALAMINA (VITAMINA B12) 1MG/ML SOLUCION INYECTABLE INTRAMUSCULAR</t>
  </si>
  <si>
    <t>VITAMINA B12 INY 1 MG</t>
  </si>
  <si>
    <t>INVIMA 2016M-0005317-R1</t>
  </si>
  <si>
    <t>19957682-2</t>
  </si>
  <si>
    <t>CIGRAM  500  MG</t>
  </si>
  <si>
    <t>INVIMA 2015 M- 011296-R3</t>
  </si>
  <si>
    <t>35644-10</t>
  </si>
  <si>
    <t>CLONAZEPAM 2,5 MG /ML</t>
  </si>
  <si>
    <t xml:space="preserve">CLOZEPPAM 2,5MG/ML </t>
  </si>
  <si>
    <t>INVIMA 2013M-0014329</t>
  </si>
  <si>
    <t>20055144-2</t>
  </si>
  <si>
    <t>COLCHICINA 0.5MG TABLETA ORAL</t>
  </si>
  <si>
    <t xml:space="preserve">COLCHIMEDIO </t>
  </si>
  <si>
    <t>INVIMA 2016M-003065-R4</t>
  </si>
  <si>
    <t>M04AC01</t>
  </si>
  <si>
    <t>36324-3</t>
  </si>
  <si>
    <t>DEXAMETASONA/TOBRAMICINA  1MG/3MG/ML</t>
  </si>
  <si>
    <t>TOBRADEX ® UNGUENTO OFTÁLMICO ESTERIL (3.5 g)</t>
  </si>
  <si>
    <t>INVIMA 2008 M- 010625 R-1</t>
  </si>
  <si>
    <t>34283-1</t>
  </si>
  <si>
    <t xml:space="preserve">DIOSMECTITA 3 G </t>
  </si>
  <si>
    <t>TREDA 3G</t>
  </si>
  <si>
    <t>INVIMA 2015M-0016558</t>
  </si>
  <si>
    <t>A07BC05</t>
  </si>
  <si>
    <t>20092419-7</t>
  </si>
  <si>
    <t>DUXETINA 30 MG</t>
  </si>
  <si>
    <t>INVIMA 2012M-0013608</t>
  </si>
  <si>
    <t>20038991-5</t>
  </si>
  <si>
    <t>DUXETINA 60 MG</t>
  </si>
  <si>
    <t>INVIMA 2016M-0011638-R1</t>
  </si>
  <si>
    <t>20019446-4</t>
  </si>
  <si>
    <t>DORMEBEN EZ 2 MG</t>
  </si>
  <si>
    <t>INVIMA 2014M-0014836</t>
  </si>
  <si>
    <t>20061109-2</t>
  </si>
  <si>
    <t>DORMEBEN EZ 3 MG</t>
  </si>
  <si>
    <t>INVIMA 2014M-0015117</t>
  </si>
  <si>
    <t>20062102-2</t>
  </si>
  <si>
    <t>FLUCONAZOL 200MG CAPSULA ORAL</t>
  </si>
  <si>
    <t>BATEN  200  MG</t>
  </si>
  <si>
    <t>INVIMA 2015M-000499-R2</t>
  </si>
  <si>
    <t>48560-2</t>
  </si>
  <si>
    <t xml:space="preserve">FLUNARIZINA 10MG </t>
  </si>
  <si>
    <t xml:space="preserve">FLUZINA 10  MG </t>
  </si>
  <si>
    <t>INVIMA 2014M-0003698-R1</t>
  </si>
  <si>
    <t>N07CA03</t>
  </si>
  <si>
    <t>19944683-4</t>
  </si>
  <si>
    <t>FLUOXETINA 0,40G</t>
  </si>
  <si>
    <t>MOLTOBEN 20MG/5ML</t>
  </si>
  <si>
    <t>INVIMA 2009 M-011550 R-1</t>
  </si>
  <si>
    <t>219782-13</t>
  </si>
  <si>
    <t>FLUOXETINA CLORHIDRATO 20 MG</t>
  </si>
  <si>
    <t>MOLTOBEN  20MG</t>
  </si>
  <si>
    <t>INVIMA 2012 M-013210-R2</t>
  </si>
  <si>
    <t>39989-3</t>
  </si>
  <si>
    <t>ELOCOM CREMA X 15G</t>
  </si>
  <si>
    <t>INVIMA 2016M-0017446</t>
  </si>
  <si>
    <t>20103965-3</t>
  </si>
  <si>
    <t>GLICERINA 1.365G SUPOSITORIO RECTAL</t>
  </si>
  <si>
    <t>LASS   2,39 G  ADULTO</t>
  </si>
  <si>
    <t>19967433-5</t>
  </si>
  <si>
    <t>HIOSCINA N-BUTILBROMURO 10MG TABLETA ORAL</t>
  </si>
  <si>
    <t>N-BUTILBROMURO HIOSCINA 10 MG (ENT)</t>
  </si>
  <si>
    <t>INVIMA 2015M-0004065R-1</t>
  </si>
  <si>
    <t>19949535-2</t>
  </si>
  <si>
    <t xml:space="preserve">KETOCONAZOL 200MG </t>
  </si>
  <si>
    <t>KETOCONAZOL 200 MG</t>
  </si>
  <si>
    <t>INVIMA 2015M-000832R2</t>
  </si>
  <si>
    <t>58150-2</t>
  </si>
  <si>
    <t>1990415-3</t>
  </si>
  <si>
    <t>KETOTIFENO 1MG TABLETA ORAL</t>
  </si>
  <si>
    <t>KETOTIFENO 1 MG</t>
  </si>
  <si>
    <t>INVIMA 2019M-0001037-R2</t>
  </si>
  <si>
    <t>R06AX17</t>
  </si>
  <si>
    <t>19926736-1</t>
  </si>
  <si>
    <t>SATOREN 50 MG</t>
  </si>
  <si>
    <t>INVIMA 2009M-0009448</t>
  </si>
  <si>
    <t>20003175-5</t>
  </si>
  <si>
    <t>MEMANTINA 10MG TABLETA ORAL</t>
  </si>
  <si>
    <t xml:space="preserve">CORDURE  10  MG </t>
  </si>
  <si>
    <t>INVIMA 2018M-0006927-R1</t>
  </si>
  <si>
    <t>19972340-5</t>
  </si>
  <si>
    <t>METOCARBAMOL 750MG TABLETA ORAL</t>
  </si>
  <si>
    <t>METOCARBAMOL 750 MG</t>
  </si>
  <si>
    <t>INVIMA 2011M-0000517-R1</t>
  </si>
  <si>
    <t>M03BA03</t>
  </si>
  <si>
    <t>19920205-5</t>
  </si>
  <si>
    <t xml:space="preserve">METOCLOPRAMIDA 10MG </t>
  </si>
  <si>
    <t>PLASIL 10 MG TAB CAJA X 30</t>
  </si>
  <si>
    <t>INVIMA 2013M-0001972-R1</t>
  </si>
  <si>
    <t>19932174-3</t>
  </si>
  <si>
    <t xml:space="preserve">SINGULAIR 10 MG </t>
  </si>
  <si>
    <t>INVIMA2008 M-007542-R1</t>
  </si>
  <si>
    <t>224286-2</t>
  </si>
  <si>
    <t>SINGULAIR 5MG 30</t>
  </si>
  <si>
    <t>INVIMA2008 M-007543-R1</t>
  </si>
  <si>
    <t>224394-2</t>
  </si>
  <si>
    <t>MOXAR  5  MG</t>
  </si>
  <si>
    <t>INVIMA 2015M-0004329-R1</t>
  </si>
  <si>
    <t>19948385-10</t>
  </si>
  <si>
    <t>MOSAPRIDA/SIMETICONA  5MG/125MG TABLETA ORAL</t>
  </si>
  <si>
    <t>MOXAR SI   5/125 MG</t>
  </si>
  <si>
    <t>INVIMA 2009M-0010236</t>
  </si>
  <si>
    <t>A03FA97</t>
  </si>
  <si>
    <t>20007744-3</t>
  </si>
  <si>
    <t>MOXIFLOXACINA5MG SOLUCION CONJUNTIVAL</t>
  </si>
  <si>
    <t>VIGAMOX® SOLUCIÓN OFTÁLMICA ESTÉRIL (5 ml)</t>
  </si>
  <si>
    <t>INVIMA 2014M-0003113-R1</t>
  </si>
  <si>
    <t>19941675-3</t>
  </si>
  <si>
    <t>NATAMICINA 0.05 SUSPENSION CONJUNTIVAL</t>
  </si>
  <si>
    <t>NATACYN ® 5% SUSPENSION OFTALMICA ESTERIL (15 ml)</t>
  </si>
  <si>
    <t>INVIMA 2017M-011936-R3</t>
  </si>
  <si>
    <t>37787-2</t>
  </si>
  <si>
    <t>NITROFURANTOINA 100 MG</t>
  </si>
  <si>
    <t>INVIMA 2008M-0008104</t>
  </si>
  <si>
    <t>19985876-2</t>
  </si>
  <si>
    <t>OLOPATADINA 0.01 SOLUCION INTRAOCULAR</t>
  </si>
  <si>
    <t>PATANOL® 0.1% SOLUCIÓN OFTÁLMICA ESTÉRIL (5 ml)</t>
  </si>
  <si>
    <t>INVIMA 2008 M-010973 R1</t>
  </si>
  <si>
    <t>216497-1</t>
  </si>
  <si>
    <t>OMEPRAZOL 20 MG</t>
  </si>
  <si>
    <t xml:space="preserve">ORAZOLE  20  MG </t>
  </si>
  <si>
    <t>INVIMA 2010 M-011180-R2</t>
  </si>
  <si>
    <t>36637-12</t>
  </si>
  <si>
    <t>ORAZOLE  40 MG</t>
  </si>
  <si>
    <t>INVIMA 2012M- 012793-R2</t>
  </si>
  <si>
    <t>40026-4</t>
  </si>
  <si>
    <t>PIROXICAM 20MG CAPSULA ORAL</t>
  </si>
  <si>
    <t>PIROXICAM 20 MG/1ML</t>
  </si>
  <si>
    <t>INVIMA 2015 M-001263 R-2</t>
  </si>
  <si>
    <t>55823-1</t>
  </si>
  <si>
    <t xml:space="preserve">PIROXICAM 40MG/2ML </t>
  </si>
  <si>
    <t>PIROXICAM 40 MG/2ML</t>
  </si>
  <si>
    <t>INVIMA 2016M-001001-R2</t>
  </si>
  <si>
    <t>55839-1</t>
  </si>
  <si>
    <t>MAXITROL SUSPENSION OFTALMICA ESTÉRIL (5 ml)</t>
  </si>
  <si>
    <t>INVIMA 2008 M-001074-R3</t>
  </si>
  <si>
    <t>30620-1</t>
  </si>
  <si>
    <t>RANITIDINA 150MG TABLETA ORAL</t>
  </si>
  <si>
    <t>RANIDIN 150 MG</t>
  </si>
  <si>
    <t>INVIMA 2009 M-007613 R2</t>
  </si>
  <si>
    <t>A02BA02</t>
  </si>
  <si>
    <t>RANITIDINA 300MG TABLETA ORAL</t>
  </si>
  <si>
    <t>RANIDIN 300MG</t>
  </si>
  <si>
    <t>INVIMA 2009 M-010110-R2</t>
  </si>
  <si>
    <t>INVIMA 2017M-0000370-R2</t>
  </si>
  <si>
    <t>19914377-3</t>
  </si>
  <si>
    <t>SULFADIAZINA DE PLATA 1% X 30 GR</t>
  </si>
  <si>
    <t xml:space="preserve">SULFAPLATA </t>
  </si>
  <si>
    <t>INVIMA 2009 M- 001338-R3</t>
  </si>
  <si>
    <t>31337-2</t>
  </si>
  <si>
    <t>31337-3</t>
  </si>
  <si>
    <t>TRAZODONA 50 MG</t>
  </si>
  <si>
    <t>19941742-5</t>
  </si>
  <si>
    <t>ZOPICLONA 7.5MG TABLETA ORAL</t>
  </si>
  <si>
    <t>ZOPICLONA 7.5 MG</t>
  </si>
  <si>
    <t>INVIMA 2010M-0010467</t>
  </si>
  <si>
    <t>20007098-3</t>
  </si>
  <si>
    <t>ACETILCISTEINA  600MG</t>
  </si>
  <si>
    <t>N- ACETILCISTEINA 600MG  GRANULADO PARA RECONSTITUIR A SOLUCIÓN ORAL SABOR A NARANJA</t>
  </si>
  <si>
    <t>INVIMA 2016M-0005038-R1</t>
  </si>
  <si>
    <t>19954814-4</t>
  </si>
  <si>
    <t>ACIDO ASCORBICO 500 MG</t>
  </si>
  <si>
    <t>VITAMINA C 500mg TABLETAS MASTICABLES</t>
  </si>
  <si>
    <t>INVIMA 2016 M-000487-R2</t>
  </si>
  <si>
    <t>58111-15</t>
  </si>
  <si>
    <t>AMOXICILINA  500MG CAPSULA ORAL</t>
  </si>
  <si>
    <t>AMOXICILINA 500MG CAP CJAX 200 COL EOF</t>
  </si>
  <si>
    <t>INVIMA 2009M-010611-R2</t>
  </si>
  <si>
    <t>33496-10</t>
  </si>
  <si>
    <t xml:space="preserve">AMPICILINA 500MG </t>
  </si>
  <si>
    <t>INVIMA 2009 M-010612- R2</t>
  </si>
  <si>
    <t>33490-6</t>
  </si>
  <si>
    <t>ATORVASTATINA 20MG TAB CJAX10 COL-E OFIC</t>
  </si>
  <si>
    <t>INVIMA 2018M-0000343-R2</t>
  </si>
  <si>
    <t>19913750-1</t>
  </si>
  <si>
    <t>ATORVASTATINA 40MG TAB CJAX 100 COL EOF</t>
  </si>
  <si>
    <t>INVIMA 2016M-0005000-R1</t>
  </si>
  <si>
    <t>19959380 - 05</t>
  </si>
  <si>
    <t>AZITROMICINA 500MG TAB CJAX 3 COL EOF</t>
  </si>
  <si>
    <t>INVIMA 2007M-007294 R1</t>
  </si>
  <si>
    <t>210571-2</t>
  </si>
  <si>
    <t>BETAHISTINA 16MG TAB CJAX20 COL</t>
  </si>
  <si>
    <t>INVIMA 2009M-0009413</t>
  </si>
  <si>
    <t>19998125-5</t>
  </si>
  <si>
    <t>BETAHISTINA 8MG TAB CJAX20 COL</t>
  </si>
  <si>
    <t>INVIMA 2009M-0009471</t>
  </si>
  <si>
    <t>19998124-5</t>
  </si>
  <si>
    <t>CARVEDILOL  12.5MG TABLETA ORAL</t>
  </si>
  <si>
    <t>CARVEDILOL 12, 5 MG TAB CJAX60 COL EOF</t>
  </si>
  <si>
    <t>INVIMA 2016M-0017066</t>
  </si>
  <si>
    <t>20086950-6</t>
  </si>
  <si>
    <t>CARVEDILOL 6.25 MG TABLETAS</t>
  </si>
  <si>
    <t>CARVEDILOL 6,25 MG TABLETAS RECUBIERTAS.</t>
  </si>
  <si>
    <t>INVIMA 2015M-0016568</t>
  </si>
  <si>
    <t>20086955-6</t>
  </si>
  <si>
    <t>CEFALEXINA 500MG CAP CJAX20 COL EOF</t>
  </si>
  <si>
    <t>INVIMA 2017M-005351-R2</t>
  </si>
  <si>
    <t>GLUCO+CONDRO 1500/1200MG PPS CJAX 60  COL EOF</t>
  </si>
  <si>
    <t>INVIMA 2009M-0009385</t>
  </si>
  <si>
    <t>19989832-5</t>
  </si>
  <si>
    <t>INVIMA 2016M-0004619-R1</t>
  </si>
  <si>
    <t>19953925-7</t>
  </si>
  <si>
    <t>DOXICILINA 100 MG</t>
  </si>
  <si>
    <t>DOXICILINA 100 MG CAJA X 10 TBS EOF</t>
  </si>
  <si>
    <t>INVIMA 2012M-0001874-R1</t>
  </si>
  <si>
    <t>19930858-1</t>
  </si>
  <si>
    <t>ESOMEPRAZOL 20MG TAB CJAX 28 COL EOF</t>
  </si>
  <si>
    <t>INVIMA 2015M-0003930-R1</t>
  </si>
  <si>
    <t>Esoz</t>
  </si>
  <si>
    <t>INVIMA 2016M-0004425-R1</t>
  </si>
  <si>
    <t>19950315 - 11</t>
  </si>
  <si>
    <t>ESOMEPRAZOL 40 MG TABLETAS DE LIBERACIÓN RETARDADA</t>
  </si>
  <si>
    <t>INVIMA 2015M-0003818-R1</t>
  </si>
  <si>
    <t>EZOS</t>
  </si>
  <si>
    <t>INVIMA 2013M-0014391</t>
  </si>
  <si>
    <t>20041494 - 7</t>
  </si>
  <si>
    <t>Ocam Protec</t>
  </si>
  <si>
    <t>OCAM PROTECT 7.5 TABLETAS RECUBIERTAS</t>
  </si>
  <si>
    <t>FEXOFENADINA CLORHIDRATO 120 MG TABLETAS RECUBIERTAS</t>
  </si>
  <si>
    <t>INVIMA 2014M-0014873</t>
  </si>
  <si>
    <t>20063891-1</t>
  </si>
  <si>
    <t>LANSOPRAZOL 30MG CAPSULA ORAL</t>
  </si>
  <si>
    <t>LANSOPRAZOL 30MG CAP CJAX28 COL</t>
  </si>
  <si>
    <t>INVIMA 2009 M- 011696 R1</t>
  </si>
  <si>
    <t>A02BC03</t>
  </si>
  <si>
    <t>226859-3</t>
  </si>
  <si>
    <t>MELOXICAM 0,01</t>
  </si>
  <si>
    <t>MELOXICAM  15 MG TABLETAS</t>
  </si>
  <si>
    <t>INVIMA 2016 M-14130-R2</t>
  </si>
  <si>
    <t>19906320-1</t>
  </si>
  <si>
    <t>MONTELUKAST 10MG TAB CJAX60 COL EOF</t>
  </si>
  <si>
    <t>INVIMA 2014M-0002821-R1</t>
  </si>
  <si>
    <t>MOXIFLOXACINO SOLUCION OFTALMICA 0.5 %</t>
  </si>
  <si>
    <t>INVIMA 2009M-0009283</t>
  </si>
  <si>
    <t>19989400-1</t>
  </si>
  <si>
    <t>OLANZAPINA 10MG TABLETA ORAL</t>
  </si>
  <si>
    <t>OLANZAPINA 10MG TAB CJAX 60 COL EOF</t>
  </si>
  <si>
    <t>INVIMA 2007M-0007233</t>
  </si>
  <si>
    <t>OLANZAPINA 5MG TABLETA ORAL</t>
  </si>
  <si>
    <t>INVIMA 2007M-0007232</t>
  </si>
  <si>
    <t>19974414-3</t>
  </si>
  <si>
    <t>PANTOPRAZOL  40MG TABLETA CON CUBIERTA ENTERICA CON PELICULA ORAL</t>
  </si>
  <si>
    <t>PANTOPRAZOL 40 MG X 10 TAB COL</t>
  </si>
  <si>
    <t>INVIMA 2009M-0009411</t>
  </si>
  <si>
    <t>19999677-2</t>
  </si>
  <si>
    <t>SULTAMICILINA 375 MG</t>
  </si>
  <si>
    <t>INVIMA 2008 M-010047 R1</t>
  </si>
  <si>
    <t>224929-3</t>
  </si>
  <si>
    <t xml:space="preserve">SULTAMICILINA 750MG </t>
  </si>
  <si>
    <t>INVIMA 2012M-0000824-R1</t>
  </si>
  <si>
    <t>19921486-10</t>
  </si>
  <si>
    <t xml:space="preserve">TRIMEBUTINA BASE  300MG </t>
  </si>
  <si>
    <t>BUMETIN RETARD TABLETAS 300 MG</t>
  </si>
  <si>
    <t>INVIMA 2009 M-012665-R1</t>
  </si>
  <si>
    <t>58074-3</t>
  </si>
  <si>
    <t>VENLAFAXINA 150MG</t>
  </si>
  <si>
    <t>VENLAFAXINA 150 MG CAPSULAS DE LIBERACION PROLONGADA</t>
  </si>
  <si>
    <t>INVIMA 2009M-0009752</t>
  </si>
  <si>
    <t>20003211-1</t>
  </si>
  <si>
    <t>VENLAFAXINA 75 MG CAPSULAS DE LIBERACIÓN PROLONGADA</t>
  </si>
  <si>
    <t>INVIMA 2009M-0009781</t>
  </si>
  <si>
    <t>20003209-1</t>
  </si>
  <si>
    <t>ACETAMINOFEN 500 MG UNIDOSIS</t>
  </si>
  <si>
    <t>INVIMA 2016M-0005221-R1</t>
  </si>
  <si>
    <t>19954763-5</t>
  </si>
  <si>
    <t xml:space="preserve">LAXIUM 5MG </t>
  </si>
  <si>
    <t>INVIMA 2015M-0004447-R1</t>
  </si>
  <si>
    <t>19948326-10</t>
  </si>
  <si>
    <t>CLORFENIRAMINA 2MG/5ML JARABE ORAL</t>
  </si>
  <si>
    <t>CLORFENIRAMINA 2MG/5ML JARABE</t>
  </si>
  <si>
    <t>INVIMA 2015M-0003316-R1</t>
  </si>
  <si>
    <t>19942216-3</t>
  </si>
  <si>
    <t>ESPIRONOLACTONA 25MG TABLETA ORAL</t>
  </si>
  <si>
    <t>ESPIROLAN 25 MG</t>
  </si>
  <si>
    <t>INVIMA 2017M-0006113-R1</t>
  </si>
  <si>
    <t>C03DA01</t>
  </si>
  <si>
    <t>19963166-5</t>
  </si>
  <si>
    <t>REGULANE 3MG</t>
  </si>
  <si>
    <t>INVIMA 2018M-0018192</t>
  </si>
  <si>
    <t>LABINPINA 10 MG</t>
  </si>
  <si>
    <t>INVIMA 2016M-0005256-R1</t>
  </si>
  <si>
    <t>19955212-9</t>
  </si>
  <si>
    <t>LOVASTATINA 20 MG</t>
  </si>
  <si>
    <t>INVIMA 2008M-0008979</t>
  </si>
  <si>
    <t>19996930-7</t>
  </si>
  <si>
    <t>MIOFLEX 750 MG</t>
  </si>
  <si>
    <t>INVIMA 2015M-0004448-R1</t>
  </si>
  <si>
    <t>19948280-4</t>
  </si>
  <si>
    <t>SALES DE REHIDRATACION ORAL POLVO ORAL</t>
  </si>
  <si>
    <t>SOLHIDREX CEREZA</t>
  </si>
  <si>
    <t>INVIMA 2007M-0007276</t>
  </si>
  <si>
    <t>19976587-1</t>
  </si>
  <si>
    <t>INVIMA 2013M-0014783</t>
  </si>
  <si>
    <t>20057325-1</t>
  </si>
  <si>
    <t>DAFULL 20MG</t>
  </si>
  <si>
    <t>INVIMA 2018M-0018501</t>
  </si>
  <si>
    <t>20121603-3</t>
  </si>
  <si>
    <t>DAFULL 5MG</t>
  </si>
  <si>
    <t>INVIMA 2018M-0018385</t>
  </si>
  <si>
    <t>20121607-8</t>
  </si>
  <si>
    <t>INVIMA 2015M-0016050</t>
  </si>
  <si>
    <t>20082896-18</t>
  </si>
  <si>
    <t>DOLOFF® 7.5-325 TABLETAS RECUBIERTAS</t>
  </si>
  <si>
    <t>INVIMA 2015M-0016560</t>
  </si>
  <si>
    <t>20087738-15</t>
  </si>
  <si>
    <t>19974006-2</t>
  </si>
  <si>
    <t>LANDACORT® 6 TABLETA</t>
  </si>
  <si>
    <t>INVIMA 2018M-0007053-R1</t>
  </si>
  <si>
    <t>19974007-5</t>
  </si>
  <si>
    <t>DIHIDROCODEINA 12.1MG/5ML JARABE ORAL</t>
  </si>
  <si>
    <t>INVIMA 2009 M-001136-R2</t>
  </si>
  <si>
    <t>31398-4</t>
  </si>
  <si>
    <t xml:space="preserve">DIHIDROCODEINA 2,42 MG/ ML SOLUCIÓN ORAL </t>
  </si>
  <si>
    <t>PARACODINA GOTAS</t>
  </si>
  <si>
    <t>INVIMA 2009 M- 001569 R3</t>
  </si>
  <si>
    <t>33722-7</t>
  </si>
  <si>
    <t>EFAVIRENZ 600MG TABLETA ORAL</t>
  </si>
  <si>
    <t>EFAVIRENZ 600 MG</t>
  </si>
  <si>
    <t>INVIMA 2015M-0011324-R1</t>
  </si>
  <si>
    <t>20021554-4</t>
  </si>
  <si>
    <t>ESOMEPRAZOL MAGNÉSICO 20 MG</t>
  </si>
  <si>
    <t>INVIMA 2014M-0002766-R1</t>
  </si>
  <si>
    <t>19940078-158</t>
  </si>
  <si>
    <t>ESOMEPRAZOL MAGNÉSICO 40 MG</t>
  </si>
  <si>
    <t>INVIMA 2014M-0002765-R1</t>
  </si>
  <si>
    <t>19940076-91</t>
  </si>
  <si>
    <t>20028539-1</t>
  </si>
  <si>
    <t>20038735-1</t>
  </si>
  <si>
    <t>GABAPENTIN 300 MG</t>
  </si>
  <si>
    <t>19915484-9</t>
  </si>
  <si>
    <t>GABAPENTIN 400 MG</t>
  </si>
  <si>
    <t>KAPTIN® 400 CAPSULAS</t>
  </si>
  <si>
    <t>INVIMA 2012M-0001614-R1</t>
  </si>
  <si>
    <t>19929866-8</t>
  </si>
  <si>
    <t>GABAPENTIN 600 MG</t>
  </si>
  <si>
    <t>KAPTIN ® 600 TABLETAS</t>
  </si>
  <si>
    <t>INVIMA 2014M-0003076-R1</t>
  </si>
  <si>
    <t>19942434-11</t>
  </si>
  <si>
    <t>19942433-16</t>
  </si>
  <si>
    <t>HIDROCODONA/IBUPROFENO  5MG/200MG TABLETA ORAL</t>
  </si>
  <si>
    <t>20044013-13</t>
  </si>
  <si>
    <t>IBUPROFENO/TIOCOLCHICOSIDO 400MG/4MG</t>
  </si>
  <si>
    <t>PARALGEN PLUS</t>
  </si>
  <si>
    <t>INVIMA 2014M-0015007</t>
  </si>
  <si>
    <t>20064684-22</t>
  </si>
  <si>
    <t>IBUPROFENO/TIOCOLCHICOSIDO 600MG/8MG</t>
  </si>
  <si>
    <t>INVIMA 2014M-0014918</t>
  </si>
  <si>
    <t>20064726-21</t>
  </si>
  <si>
    <t>LACOSAMIDA  100MG TABLETA ORAL</t>
  </si>
  <si>
    <t>NEUROMID® 100 MG TABLETAS RECUBIERTAS</t>
  </si>
  <si>
    <t>INVIMA 2018M-0018656</t>
  </si>
  <si>
    <t>20135938-2</t>
  </si>
  <si>
    <t>LACOSAMIDA  50MG TABLETA ORAL</t>
  </si>
  <si>
    <t>NEUROMID® 50 MG TABLETAS RECUBIERTAS</t>
  </si>
  <si>
    <t>INVIMA 2018M-0018558</t>
  </si>
  <si>
    <t>20135940-2</t>
  </si>
  <si>
    <t xml:space="preserve">LACOSAMIDA 200 MG </t>
  </si>
  <si>
    <t>NEUROMID® 200 MG TABLETAS RECUBIERTAS</t>
  </si>
  <si>
    <t>INVIMA 2018M-0018657</t>
  </si>
  <si>
    <t>20135939-2</t>
  </si>
  <si>
    <t>LAMIVUDINA/ZIDOVUDINA 150MG/300MG TABLETA ORAL</t>
  </si>
  <si>
    <t>DUOVIRAL TABLETAS</t>
  </si>
  <si>
    <t>INVIMA 2012M-0001394-R1</t>
  </si>
  <si>
    <t>J05AR01</t>
  </si>
  <si>
    <t>19928205-3</t>
  </si>
  <si>
    <t>GASTRIDE® TABLETAS</t>
  </si>
  <si>
    <t>INVIMA 2016M-0004666-R1</t>
  </si>
  <si>
    <t>19953705-13</t>
  </si>
  <si>
    <t>PREGABALINA 150 MG</t>
  </si>
  <si>
    <t>INVIMA 2012M-0012856</t>
  </si>
  <si>
    <t>20039014-11</t>
  </si>
  <si>
    <t>LEGABIN ® 300</t>
  </si>
  <si>
    <t>INVIMA 2012M-0012874</t>
  </si>
  <si>
    <t>20033957-11</t>
  </si>
  <si>
    <t>PREGABALINA 75 MG</t>
  </si>
  <si>
    <t>INVIMA 2012M-0012857</t>
  </si>
  <si>
    <t>20039017-67</t>
  </si>
  <si>
    <t>ROSUVINA LEGRAND® 20</t>
  </si>
  <si>
    <t>INVIMA 2018M-0013399-R1</t>
  </si>
  <si>
    <t>20041471-16</t>
  </si>
  <si>
    <t>ROSUVINA LEGRAND ® 40</t>
  </si>
  <si>
    <t>INVIMA 2018M-0013400-R1</t>
  </si>
  <si>
    <t>20041469-14</t>
  </si>
  <si>
    <t>TIOCOLCHICOSIDA 8MG TABLETA ORAL</t>
  </si>
  <si>
    <t>INVIMA 2014M-0015006</t>
  </si>
  <si>
    <t>20063873-19</t>
  </si>
  <si>
    <t>ACETAMINOFEN/TIZANIDINA 325 MG/2MG</t>
  </si>
  <si>
    <t>ALGI - B TABLETAS</t>
  </si>
  <si>
    <t>INVIMA 2016M-0011163-R1</t>
  </si>
  <si>
    <t>20019360-2</t>
  </si>
  <si>
    <t xml:space="preserve">ACIDO POLIACRILICO  2MG X  10 GR </t>
  </si>
  <si>
    <t>ACRYLARM GEL Tubo X 10 G</t>
  </si>
  <si>
    <t>INVIMA 2013M-0002099-R1</t>
  </si>
  <si>
    <t>19933626-2</t>
  </si>
  <si>
    <t>AMLODIPINO/IRBESARTAN 10MG/300MG TABLETA CUBIERTA CON PELICULA ORAL</t>
  </si>
  <si>
    <t>IRBEPREX A® 300/10 MG TABLETAS</t>
  </si>
  <si>
    <t>INVIMA 2015M-0016714</t>
  </si>
  <si>
    <t>20089313-2</t>
  </si>
  <si>
    <t>ILIMIT®</t>
  </si>
  <si>
    <t>INVIMA 2008M-0007850</t>
  </si>
  <si>
    <t>19984722-5</t>
  </si>
  <si>
    <t>GARMISH LEFLUX 16</t>
  </si>
  <si>
    <t>INVIMA 2017M-0017837</t>
  </si>
  <si>
    <t>20109125-1</t>
  </si>
  <si>
    <t>XEGREX Frasco x 5 ml</t>
  </si>
  <si>
    <t>INVIMA 2014M-0015355</t>
  </si>
  <si>
    <t>20066784-1</t>
  </si>
  <si>
    <t>BROMUX 100MG TABLETAS.</t>
  </si>
  <si>
    <t>INVIMA 2010M-0010784</t>
  </si>
  <si>
    <t>20013826-4</t>
  </si>
  <si>
    <t>MIODAR ® 200 MG CAPSULAS</t>
  </si>
  <si>
    <t>INVIMA 2011M-0012550</t>
  </si>
  <si>
    <t>20028796-4</t>
  </si>
  <si>
    <t xml:space="preserve">CICLOBENZAPRINA/LISINA 5MG/125MG </t>
  </si>
  <si>
    <t>DORIXINA RELAX Caja X 100 Comprimidos</t>
  </si>
  <si>
    <t>INVIMA 2012M-0000971-R1</t>
  </si>
  <si>
    <t>19908244-5</t>
  </si>
  <si>
    <t xml:space="preserve">CITALOPRAM  20MG TABLETA </t>
  </si>
  <si>
    <t>ZENTIUS Caja X 30 Comprimidos</t>
  </si>
  <si>
    <t>INVIMA 2012M-0000828-R1</t>
  </si>
  <si>
    <t>19925588-4</t>
  </si>
  <si>
    <t>VENOMAX 500 mg Caja X 30 Tabletas</t>
  </si>
  <si>
    <t>INVIMA 2012M-0013258</t>
  </si>
  <si>
    <t>20036202-2</t>
  </si>
  <si>
    <t>DOXAZOSINA 2MG TABLETA ORAL</t>
  </si>
  <si>
    <t>PROSTARIDE® 2 MG TABLETAS</t>
  </si>
  <si>
    <t>INVIMA 2007M-0007554</t>
  </si>
  <si>
    <t>19975169-4</t>
  </si>
  <si>
    <t>20015007-11</t>
  </si>
  <si>
    <t>ALACIR® 60</t>
  </si>
  <si>
    <t>INVIMA 2016M-0012202-R1</t>
  </si>
  <si>
    <t>20015009-11</t>
  </si>
  <si>
    <t>NEO ZENTIUS® 10 MG</t>
  </si>
  <si>
    <t>INVIMA 2016M-0005665-R1</t>
  </si>
  <si>
    <t>19965864-5</t>
  </si>
  <si>
    <t>NEO ZENTIUS 20 MG COMPRIMIDOS</t>
  </si>
  <si>
    <t>INVIMA 2016M-0005663-R1</t>
  </si>
  <si>
    <t>19965865-10</t>
  </si>
  <si>
    <t>GARMISCH ESOMAX® 40 MG CAPSULAS</t>
  </si>
  <si>
    <t>INVIMA 2009M-0009801</t>
  </si>
  <si>
    <t>20002763-2</t>
  </si>
  <si>
    <t>ZOPLIMAX® 2</t>
  </si>
  <si>
    <t>INVIMA 2018M-0018079</t>
  </si>
  <si>
    <t>20111858-3</t>
  </si>
  <si>
    <t>ZOPLIMAX® 3</t>
  </si>
  <si>
    <t>INVIMA 2018M-0018078</t>
  </si>
  <si>
    <t>20111857-3</t>
  </si>
  <si>
    <t>DAVINTEX ® 120 MG COMPRIMIDOS RECUBIERTOS</t>
  </si>
  <si>
    <t>M01A3</t>
  </si>
  <si>
    <t>20136874-1</t>
  </si>
  <si>
    <t>20136876-1</t>
  </si>
  <si>
    <t>DAVINTEX ® 90 MG COMPRIMIDOS RECUBIERTOS</t>
  </si>
  <si>
    <t>20136875-1</t>
  </si>
  <si>
    <t>FENTRADOL 120 mg Caja X 10 Tabletas</t>
  </si>
  <si>
    <t>INVIMA 2008M-0008813</t>
  </si>
  <si>
    <t>19991802-1</t>
  </si>
  <si>
    <t>IBUPROFENO 400 MG</t>
  </si>
  <si>
    <t>DIANTAL 400 MG</t>
  </si>
  <si>
    <t>INVIMA 2013M-013531-R2</t>
  </si>
  <si>
    <t>39681-1</t>
  </si>
  <si>
    <t>IBUPROFENO 600 MG</t>
  </si>
  <si>
    <t xml:space="preserve">DIANTAL® 600 </t>
  </si>
  <si>
    <t>INVIMA 2013M-013530-R2</t>
  </si>
  <si>
    <t>39679-5</t>
  </si>
  <si>
    <t>CEUMID COMPRIMIDOS RECUBIERTOS 1000 MG</t>
  </si>
  <si>
    <t>INVIMA 2010M-0010456</t>
  </si>
  <si>
    <t>20007895-10</t>
  </si>
  <si>
    <t>CEUMID COMPRIMIDOS RECUBIERTOS 500 MG</t>
  </si>
  <si>
    <t>INVIMA 2010M-0010455</t>
  </si>
  <si>
    <t>20007896-10</t>
  </si>
  <si>
    <t>VALCOX 10 mg Caja X 30 Tabletas</t>
  </si>
  <si>
    <t>INVIMA 2009M-0009446</t>
  </si>
  <si>
    <t>20001671-12</t>
  </si>
  <si>
    <t>MICOFENOLATO DE MOFETILO 500MG TABLETA ORAL</t>
  </si>
  <si>
    <t>MICOFLAVIN Caja x 50 comprimidos</t>
  </si>
  <si>
    <t>INVIMA 2009M-0009800</t>
  </si>
  <si>
    <t>L04AA06</t>
  </si>
  <si>
    <t>19996121-3</t>
  </si>
  <si>
    <t>MIRTAZAPINA 30 MG</t>
  </si>
  <si>
    <t>INVIMA 2016M-0005268-R1</t>
  </si>
  <si>
    <t>19955888-2</t>
  </si>
  <si>
    <t>GASPRID M 5 MG TABLETAS</t>
  </si>
  <si>
    <t>INVIMA 2019M-0008925-R1</t>
  </si>
  <si>
    <t>19990584-3</t>
  </si>
  <si>
    <t>OLAZAP 5 MG TABLETAS CUBIERTAS</t>
  </si>
  <si>
    <t>INVIMA 2015M-0004237-R1</t>
  </si>
  <si>
    <t>19946498-11</t>
  </si>
  <si>
    <t>RISEMAX 120 mg Caja X 60 Capsulas</t>
  </si>
  <si>
    <t>INVIMA 2012M-0013735</t>
  </si>
  <si>
    <t>20049528-4</t>
  </si>
  <si>
    <t>PANTOPRAZOL 20MG TABLETA CON CUBIERTA ENTERICA CON PELICULA ORAL</t>
  </si>
  <si>
    <t>PANTOPRAX® 20 MG TABLETAS RECUBIERTAS</t>
  </si>
  <si>
    <t>INVIMA 2015M-0016269</t>
  </si>
  <si>
    <t>20081934-4</t>
  </si>
  <si>
    <t>POLIMIXINA B/NEOMICINA/DEXAMETASONA  6000 IU/3.5MG/1MG/ML SUSPENSION CONJUNTIVAL</t>
  </si>
  <si>
    <t>OFTAFLOX® GOTAS.</t>
  </si>
  <si>
    <t>INVIMA 2016M-0004769-R1</t>
  </si>
  <si>
    <t>19953870-1</t>
  </si>
  <si>
    <t>MARTESIA 150 Caja x 30 Capsulas</t>
  </si>
  <si>
    <t>INVIMA 2015M-0011525-R1</t>
  </si>
  <si>
    <t>20015002-11</t>
  </si>
  <si>
    <t>PREGABALINA 25 MG</t>
  </si>
  <si>
    <t>MARTESIA® 25 MG</t>
  </si>
  <si>
    <t>20015000-11</t>
  </si>
  <si>
    <t>MARTESIA 300 MG</t>
  </si>
  <si>
    <t>20015005-11</t>
  </si>
  <si>
    <t xml:space="preserve">MARTESIA 75 </t>
  </si>
  <si>
    <t>INVIMA 2015M-0011516-R1</t>
  </si>
  <si>
    <t>20015001-9</t>
  </si>
  <si>
    <t>PROCICAR CREMA TOPICA TUBO X 60 GR</t>
  </si>
  <si>
    <t>PROCICAR CREMA Tubo X 60 G</t>
  </si>
  <si>
    <t>B05BA01</t>
  </si>
  <si>
    <t>TIAMAX 200 mg Caja X 30 comprimidos recubiertos</t>
  </si>
  <si>
    <t>INVIMA 2007M-0007633</t>
  </si>
  <si>
    <t>19979152-4</t>
  </si>
  <si>
    <t>INVIMA 2007M-0007632</t>
  </si>
  <si>
    <t>19979154-4</t>
  </si>
  <si>
    <t>TIAMAX 25 MG TABLETAS</t>
  </si>
  <si>
    <t>INVIMA 2006M-0006329</t>
  </si>
  <si>
    <t>19964632-1</t>
  </si>
  <si>
    <t>RISPERIDONA 1MG TABLETA ORAL</t>
  </si>
  <si>
    <t>INVIMA 2012M-0000896-R1</t>
  </si>
  <si>
    <t>19926482-7</t>
  </si>
  <si>
    <t>RISPERIDONA 2MG TABLETA ORAL</t>
  </si>
  <si>
    <t>INVIMA 2012M-0000893-R1</t>
  </si>
  <si>
    <t>19926483-7</t>
  </si>
  <si>
    <t>ROSUVAX 20 mg  Tabletas</t>
  </si>
  <si>
    <t>TOLMUS® COMPRIMIDOS</t>
  </si>
  <si>
    <t>INVIMA 2016M-0004949-R1</t>
  </si>
  <si>
    <t>19955885-3</t>
  </si>
  <si>
    <t>BUPROPION 150 MG</t>
  </si>
  <si>
    <t>ODRANAL® 150 MG TABLETAS  RECUBIERTAS DE LIBERACION PROLONGADA</t>
  </si>
  <si>
    <t>INVIMA 2016M-14148-R2</t>
  </si>
  <si>
    <t>19906266-3</t>
  </si>
  <si>
    <t xml:space="preserve">CICLOBENZAPRINA  15MG </t>
  </si>
  <si>
    <t>MITRUL® 15 MG</t>
  </si>
  <si>
    <t>INVIMA 2012M-0013738</t>
  </si>
  <si>
    <t>20044427-3</t>
  </si>
  <si>
    <t xml:space="preserve">CODEINA/DICLOFENACO  50MG/50MG </t>
  </si>
  <si>
    <t>LERTUS® FORTE 50 MG COMPRIMIDOS  RECUBIERTOS</t>
  </si>
  <si>
    <t>INVIMA 2016M-0004740-R1</t>
  </si>
  <si>
    <t>19955886-1</t>
  </si>
  <si>
    <t>DICASEN 25 MG/25 MG</t>
  </si>
  <si>
    <t>INVIMA 2015M-0015865</t>
  </si>
  <si>
    <t>20085619-5</t>
  </si>
  <si>
    <t>DICLOFENACO/COLESTIRAMINA 140 MG</t>
  </si>
  <si>
    <t>PROLERTUS 140 MG</t>
  </si>
  <si>
    <t>INVIMA 2015M-0002733 R1</t>
  </si>
  <si>
    <t>19931425-13</t>
  </si>
  <si>
    <t>FENAZOPIRIDINA 200MG TABLETA CUBIERTA CON PELICULA ORAL</t>
  </si>
  <si>
    <t>UROXACIN®  200 MG</t>
  </si>
  <si>
    <t>205256-2</t>
  </si>
  <si>
    <t>FLUCONAZOL 150MG CAPSULA ORAL</t>
  </si>
  <si>
    <t>TAVOR® 150 MG CAPSULAS</t>
  </si>
  <si>
    <t>INVIMA 2008 M-011828 R-1</t>
  </si>
  <si>
    <t>227519-6</t>
  </si>
  <si>
    <t xml:space="preserve">HIALURONATO DE SODIO 25MG/2.5ML </t>
  </si>
  <si>
    <t>DROPYAL® 25 MG SOLUCION INYECTABLE</t>
  </si>
  <si>
    <t>INVIMA 2012M-0001444-R1</t>
  </si>
  <si>
    <t>19928855-1</t>
  </si>
  <si>
    <t>IBANDRONATO  150MG TABLETA ORAL</t>
  </si>
  <si>
    <t>IDENA 150 MG</t>
  </si>
  <si>
    <t>INVIMA 2007M-0006996</t>
  </si>
  <si>
    <t>19973249-1</t>
  </si>
  <si>
    <t>LACOTEM 100 COMPRIMIDO RECUBIERTO</t>
  </si>
  <si>
    <t>INVIMA 2017M-0017681</t>
  </si>
  <si>
    <t>20093300-20</t>
  </si>
  <si>
    <t>LACOTEM 50 MG COMPRIMIDOS RECUBIERTOS</t>
  </si>
  <si>
    <t>INVIMA 2017M-0017694</t>
  </si>
  <si>
    <t>20093299-1</t>
  </si>
  <si>
    <t>LACOTEM 200 MG</t>
  </si>
  <si>
    <t>INVIMA 2017M-0017684</t>
  </si>
  <si>
    <t>20093302-3</t>
  </si>
  <si>
    <t>METOTREXATO 2.5 MG</t>
  </si>
  <si>
    <t>INVIMA 2013M-0001140-R1</t>
  </si>
  <si>
    <t>L01BA01</t>
  </si>
  <si>
    <t>19927154-7</t>
  </si>
  <si>
    <t>REFLUCIL 5 MG COMPRIMIDOS RECUBIERTOS</t>
  </si>
  <si>
    <t>INVIMA 2016M-0004482-R1</t>
  </si>
  <si>
    <t>19953629-3</t>
  </si>
  <si>
    <t>OXIBUTININA CLORHIDRATO 10 MG</t>
  </si>
  <si>
    <t>MUTUM CR 10 MG</t>
  </si>
  <si>
    <t>INVIMA 2016M-14437-R2</t>
  </si>
  <si>
    <t>19908056-2</t>
  </si>
  <si>
    <t>SEGREGAM  40 MG COMPRIMIDOS CON CUBIERTA ENTERICA</t>
  </si>
  <si>
    <t>INVIMA 2016M-0005565-R1</t>
  </si>
  <si>
    <t>19963586-6</t>
  </si>
  <si>
    <t>SEGREGAM 20 MG</t>
  </si>
  <si>
    <t>INVIMA 2008M-0007913</t>
  </si>
  <si>
    <t>19981211-4</t>
  </si>
  <si>
    <t>POLIETILENGLICOL 3350  -100 G-SOBRE X 17GR -POLVO</t>
  </si>
  <si>
    <t>CONTUMAX 17 G</t>
  </si>
  <si>
    <t>INVIMA 2015M-0011380-R1</t>
  </si>
  <si>
    <t>POLIETILENGLICOL 3350 105G POLVO ORAL</t>
  </si>
  <si>
    <t>NULYTELY 105 MG</t>
  </si>
  <si>
    <t>INVIMA 2015M-015336-R2</t>
  </si>
  <si>
    <t>50476-13</t>
  </si>
  <si>
    <t>SERTRALINA 25 MG</t>
  </si>
  <si>
    <t>DOMINIUM 25 MG</t>
  </si>
  <si>
    <t>INVIMA 2015M-0003702-R1</t>
  </si>
  <si>
    <t>19942450-5</t>
  </si>
  <si>
    <t>SERTRALINA 50 MG</t>
  </si>
  <si>
    <t>INVIMA 2015M-0003084-R1</t>
  </si>
  <si>
    <t>19941892-2</t>
  </si>
  <si>
    <t>20005150-1</t>
  </si>
  <si>
    <t>TOPIRAMATO 100MG TABLETA ORAL</t>
  </si>
  <si>
    <t>TOPICTAL® 100 MG</t>
  </si>
  <si>
    <t>INVIMA 2009M-0010036</t>
  </si>
  <si>
    <t>20005152-1</t>
  </si>
  <si>
    <t>TOPIRAMATO 50MG TABLETA ORAL</t>
  </si>
  <si>
    <t>TOPICTAL® 50 MG</t>
  </si>
  <si>
    <t>INVIMA 2009M-0010038</t>
  </si>
  <si>
    <t>20005151-1</t>
  </si>
  <si>
    <t>FENALGEX®</t>
  </si>
  <si>
    <t>ACETAMINOFEN</t>
  </si>
  <si>
    <t>INVIMA 2016M-007907-R3</t>
  </si>
  <si>
    <t>25040-25</t>
  </si>
  <si>
    <t>INVIMA 2008M-0008723</t>
  </si>
  <si>
    <t>19992272-22</t>
  </si>
  <si>
    <t>ACETAMINOFEN + CODEINA</t>
  </si>
  <si>
    <t>INVIMA 2012M-0013066</t>
  </si>
  <si>
    <t>ACETAMINOFEN + TRAMADOL</t>
  </si>
  <si>
    <t>ACETATO DE ALUMINIO HIDROXIDO</t>
  </si>
  <si>
    <t>INVIMA 2015M-0003534-R1</t>
  </si>
  <si>
    <t>19942584-4</t>
  </si>
  <si>
    <t>19942584-6</t>
  </si>
  <si>
    <t>ACICLOVIR</t>
  </si>
  <si>
    <t>INVIMA 2014M-014551-R2</t>
  </si>
  <si>
    <t>D06BB03</t>
  </si>
  <si>
    <t>46742-2</t>
  </si>
  <si>
    <t>INVIMA 2012M-013983-R2</t>
  </si>
  <si>
    <t>42870-4</t>
  </si>
  <si>
    <t>INVIMA 2009 M-012903 R1</t>
  </si>
  <si>
    <t>230399-17</t>
  </si>
  <si>
    <t xml:space="preserve">ACIDO ACETIL SALICILICO 100MG </t>
  </si>
  <si>
    <t>INVIMA 2012M-0001771-R1</t>
  </si>
  <si>
    <t>INVIMA 2012M-0012915</t>
  </si>
  <si>
    <t>ACIDO FUSIDICIO 0,02 X 15 GR</t>
  </si>
  <si>
    <t>ACIDO FUSIDICO</t>
  </si>
  <si>
    <t>INVIMA 2009M-0009871</t>
  </si>
  <si>
    <t>ALBENDAZOL 200MG</t>
  </si>
  <si>
    <t>ALBENDAZOL</t>
  </si>
  <si>
    <t>INVIMA 2010 M-012141 R2</t>
  </si>
  <si>
    <t>P02CA03</t>
  </si>
  <si>
    <t>38469-1</t>
  </si>
  <si>
    <t>AMITRIPTILINA</t>
  </si>
  <si>
    <t>INVIMA 2008 M-011994 R-1</t>
  </si>
  <si>
    <t>226438-4</t>
  </si>
  <si>
    <t>AMLODIPINO BESILATO</t>
  </si>
  <si>
    <t>INVIMA 2016M-000195-R2</t>
  </si>
  <si>
    <t>50503-5</t>
  </si>
  <si>
    <t xml:space="preserve">AMOXICILINA </t>
  </si>
  <si>
    <t>INVIMA 2009 M-000743-R-2</t>
  </si>
  <si>
    <t>29698-3</t>
  </si>
  <si>
    <t xml:space="preserve">AMPICILINA </t>
  </si>
  <si>
    <t>INVIMA 2016M-005849-R-3</t>
  </si>
  <si>
    <t>46941-2</t>
  </si>
  <si>
    <t>ANTIPIRINA/BENZOCAINA/NEOMICINA 1MG/40MG/50MG/ML SOLUCION OTICO AURICULAR</t>
  </si>
  <si>
    <t>FIXAMICIN® NF</t>
  </si>
  <si>
    <t>INVIMA 2014M-0002943-R1</t>
  </si>
  <si>
    <t>S02AA30</t>
  </si>
  <si>
    <t>ATORVASTATINA CALCIO</t>
  </si>
  <si>
    <t>INVIMA 2010 M-014601 R1</t>
  </si>
  <si>
    <t>19908144-3</t>
  </si>
  <si>
    <t>INVIMA 2015M-0016466</t>
  </si>
  <si>
    <t>BENZOATO DE BENCILO 0.3 LOCION TOPICA  FRASCO X 120ML</t>
  </si>
  <si>
    <t xml:space="preserve">BENCILO BENZOATO </t>
  </si>
  <si>
    <t>INVIMA 2016M-004817-R3</t>
  </si>
  <si>
    <t>P03AX01</t>
  </si>
  <si>
    <t>44829-1</t>
  </si>
  <si>
    <t>BETAHISTINA DICLORHIDRATO</t>
  </si>
  <si>
    <t>INVIMA 2007M-0006741</t>
  </si>
  <si>
    <t>BETAMETASONA 0,05%</t>
  </si>
  <si>
    <t xml:space="preserve">BETAMETASONA DIPROPIONATO </t>
  </si>
  <si>
    <t>INVIMA 2013M-0002512-R1</t>
  </si>
  <si>
    <t>19936836-3</t>
  </si>
  <si>
    <t>BETAMETASONA VALERATO</t>
  </si>
  <si>
    <t>INVIMA 2008M-0008662</t>
  </si>
  <si>
    <t>BETAMETASONA 4MG</t>
  </si>
  <si>
    <t>BETAMETASONA FOSFATO</t>
  </si>
  <si>
    <t>INVIMA 2008M-0007719</t>
  </si>
  <si>
    <t>BETAMETASONA 8MG</t>
  </si>
  <si>
    <t>INVIMA 2008M-0007744</t>
  </si>
  <si>
    <t>BETAMETASONA DIPROPIONATO / BETAMETASONA FOSFATO DISODICO  5MG/2MG</t>
  </si>
  <si>
    <t xml:space="preserve">BETAMETASONA DIPROPIONATO + BETAMETASONA SODIO FOSFATO </t>
  </si>
  <si>
    <t>INVIMA 2013M-0002852-R1</t>
  </si>
  <si>
    <t>BIPERIDENO 2 MG</t>
  </si>
  <si>
    <t>BIPERIDENO CLORHIDRATO MICRONIZADO</t>
  </si>
  <si>
    <t>INVIMA 2009 M-012650-R1</t>
  </si>
  <si>
    <t>N04AA02</t>
  </si>
  <si>
    <t>BRIMONIDINA  2MG/ML SOLUCION CONJUNTIVAL</t>
  </si>
  <si>
    <t>BRIMOFTAL MK 2MG INST</t>
  </si>
  <si>
    <t>BRIMONIDINA/TIMOLOL 0.2%/0.5% SOLUCION CONJUNTIVAL</t>
  </si>
  <si>
    <t>BRIMOLOL MK 2MG + 5MG</t>
  </si>
  <si>
    <t>CAFEINA/ERGOTAMINA  1MG/100MG</t>
  </si>
  <si>
    <t xml:space="preserve">FENCAFEN® 100MG + 1MG </t>
  </si>
  <si>
    <t>INVIMA 2016 M-015043-R2</t>
  </si>
  <si>
    <t>N02CA52</t>
  </si>
  <si>
    <t>19912966-7</t>
  </si>
  <si>
    <t>CARBOXIMETILCELULOSA 0.005 SOLUCION TOPICA (EXTERNA)</t>
  </si>
  <si>
    <t>CARMELUB® TEARS 5MG</t>
  </si>
  <si>
    <t>CARBOXIMETILCELULOSA 10MG/ML SOLUCION CONJUNTIVAL FRASCO X 15ML</t>
  </si>
  <si>
    <t xml:space="preserve">CARMELUB® TEARS GEL 10MG </t>
  </si>
  <si>
    <t>INVIMA 2015M-0011241-R1</t>
  </si>
  <si>
    <t>INVIMA 2016M-0016913</t>
  </si>
  <si>
    <t>CARVEDILOL 25MG TABLETA ORAL</t>
  </si>
  <si>
    <t>INVIMA 2017M-0017723</t>
  </si>
  <si>
    <t>INVIMA 2016M-0016781</t>
  </si>
  <si>
    <t xml:space="preserve">CEFALEXINA 250MG/5ML </t>
  </si>
  <si>
    <t xml:space="preserve">CEFALEXINA </t>
  </si>
  <si>
    <t>INVIMA 2007M-0007224</t>
  </si>
  <si>
    <t>19972384-1</t>
  </si>
  <si>
    <t>INVIMA 2008 M-000948-R3</t>
  </si>
  <si>
    <t>1984797-2</t>
  </si>
  <si>
    <t>CEFRADINA 1G</t>
  </si>
  <si>
    <t>CEFRADINA</t>
  </si>
  <si>
    <t>INVIMA 2008 M-009671 R-2</t>
  </si>
  <si>
    <t>1983590-1</t>
  </si>
  <si>
    <t>CEFRADINA 500MG TABLETA ORAL</t>
  </si>
  <si>
    <t xml:space="preserve">CEFRADINA </t>
  </si>
  <si>
    <t>INVIMA 2009 M-009670-R2</t>
  </si>
  <si>
    <t>29313-2</t>
  </si>
  <si>
    <t>CELECOXIB 100 MG</t>
  </si>
  <si>
    <t xml:space="preserve">CELECOXIB </t>
  </si>
  <si>
    <t>INVIMA 2017M-0000333-R2</t>
  </si>
  <si>
    <t>19914682-2</t>
  </si>
  <si>
    <t xml:space="preserve">CETIRIZINA </t>
  </si>
  <si>
    <t>INVIMA 2008M-0008745</t>
  </si>
  <si>
    <t>19994744-7</t>
  </si>
  <si>
    <t>CILOSTAZOL 100MG TABLETA ORAL</t>
  </si>
  <si>
    <t>ANGIOVAN® 100MG INST</t>
  </si>
  <si>
    <t>INVIMA 2012M-0013913</t>
  </si>
  <si>
    <t>CILOSTAZOL 50MG TABLETA ORAL</t>
  </si>
  <si>
    <t xml:space="preserve">ANGIOVAN® 50MG INST </t>
  </si>
  <si>
    <t>INVIMA 2012M-0013914</t>
  </si>
  <si>
    <t xml:space="preserve">CIPROFLOXACINA </t>
  </si>
  <si>
    <t>INVIMA 2018M-012855-R3</t>
  </si>
  <si>
    <t>39916-1</t>
  </si>
  <si>
    <t>CLINDAMICINA 600MG/4ML</t>
  </si>
  <si>
    <t>CLINDAMICINA</t>
  </si>
  <si>
    <t>INVIMA 2015M-0016591</t>
  </si>
  <si>
    <t>G01AA10</t>
  </si>
  <si>
    <t>CLOBETASOL 0.0005 CREMA TOPICA (EXTERNA)</t>
  </si>
  <si>
    <t>CLOBETASOL PROPIONATO</t>
  </si>
  <si>
    <t>INVIMA 2016M-0011205-R1</t>
  </si>
  <si>
    <t>CLONAZEPAM 2 MG</t>
  </si>
  <si>
    <t xml:space="preserve">SEDATRIL® 2MG </t>
  </si>
  <si>
    <t>INVIMA 2016M-0005148-R1</t>
  </si>
  <si>
    <t>19954442-8</t>
  </si>
  <si>
    <t>SEDATRIL® 2.5MG/1ML</t>
  </si>
  <si>
    <t>INVIMA 2013M-0014196</t>
  </si>
  <si>
    <t>CLONIDINA 0.150MG TABLETA ORAL</t>
  </si>
  <si>
    <t>CLONIDINA</t>
  </si>
  <si>
    <t>CLOPIDOGREL</t>
  </si>
  <si>
    <t>INVIMA 2012M-0002082-R1</t>
  </si>
  <si>
    <t>19933487-11</t>
  </si>
  <si>
    <t>CLORURO DE SODIO 0.025 SOLUCION RECTAL</t>
  </si>
  <si>
    <t xml:space="preserve">TRAVAD ENEMA SOL. SALINA AL 2.5% </t>
  </si>
  <si>
    <t>INVIMA 2016M-005067-R2</t>
  </si>
  <si>
    <t>200636-1</t>
  </si>
  <si>
    <t>DEFLAZACORT</t>
  </si>
  <si>
    <t>INVIMA 2013M-0002607-R1</t>
  </si>
  <si>
    <t>INVIMA 2012M-0002291-R1</t>
  </si>
  <si>
    <t xml:space="preserve">DESLORATADINA 5MG </t>
  </si>
  <si>
    <t xml:space="preserve">DESLORATADINA </t>
  </si>
  <si>
    <t>INVIMA 2016M-0005123-R1</t>
  </si>
  <si>
    <t>19953947-1</t>
  </si>
  <si>
    <t>DESVENLAFAXINA 50mg TABLETA DE LIBERACION PROLONGADA ORAL-50mg-7 TABLETAS-TABLETA DE LIBERACION PROLONGADA</t>
  </si>
  <si>
    <t>STYMA® 50MG</t>
  </si>
  <si>
    <t>INVIMA 2015M-0015844</t>
  </si>
  <si>
    <t>DEXAMETASONA 16MG/4MG</t>
  </si>
  <si>
    <t>DUO DECADRON® INYECTABLE x 2ML</t>
  </si>
  <si>
    <t>INVIMA 2009 M-010674 R1</t>
  </si>
  <si>
    <t>28346-1</t>
  </si>
  <si>
    <t>DEXAMETASONA 8MG/2ML</t>
  </si>
  <si>
    <t xml:space="preserve">DECADRON® 8MG/2ML </t>
  </si>
  <si>
    <t>INVIMA 2015 M-002916-R4</t>
  </si>
  <si>
    <t>36070-10</t>
  </si>
  <si>
    <t>DEXAMETASONA ACETATO /DEXAMETASONA SODIO FOSFATO 8MG/2MG SUSPENSION INYECTABLE JERINGA PRELLENADA POR 1 ML  INTRA-ARTICULAR/INTRALESIONAL/INTRAMUSCULAR</t>
  </si>
  <si>
    <t xml:space="preserve">DUO DECADRON® 1ML JERINGA PRELLENADA </t>
  </si>
  <si>
    <t>19959949-18</t>
  </si>
  <si>
    <t>DEXAMETASONA/CIPROFLOXACINA 1MG/3MG/1ML</t>
  </si>
  <si>
    <t xml:space="preserve">FIXAMICIN® DEXACIPRO </t>
  </si>
  <si>
    <t>INVIMA 2009M-0009979</t>
  </si>
  <si>
    <t>S02CA06</t>
  </si>
  <si>
    <t xml:space="preserve">OFTAMOX® D </t>
  </si>
  <si>
    <t>DEXAMETASONA/NEOMICIN 1MG/3.5MG/ML SOLUCION CONJUNTIVAL</t>
  </si>
  <si>
    <t xml:space="preserve">DECADRON® </t>
  </si>
  <si>
    <t>INVIMA 2010 M-14182 R1</t>
  </si>
  <si>
    <t>32730-1</t>
  </si>
  <si>
    <t xml:space="preserve">TOBRAOFTAL® D </t>
  </si>
  <si>
    <t>INVIMA 2008M-0008292</t>
  </si>
  <si>
    <t>19983161-1</t>
  </si>
  <si>
    <t>DICLOFENACO 100MG</t>
  </si>
  <si>
    <t xml:space="preserve">DICLOFENACO SODICO </t>
  </si>
  <si>
    <t>INVIMA2018M-004351-R2</t>
  </si>
  <si>
    <t>55156-10</t>
  </si>
  <si>
    <t>DICLOFENACO 50 MG</t>
  </si>
  <si>
    <t>INVIMA 2015 M-006042-R3</t>
  </si>
  <si>
    <t>20472-1</t>
  </si>
  <si>
    <t>DICLOFENACO SODICO</t>
  </si>
  <si>
    <t>37902-2</t>
  </si>
  <si>
    <t>DICLOXACILINA</t>
  </si>
  <si>
    <t>INVIMA 2017M-0006158-R1</t>
  </si>
  <si>
    <t>19967243-7</t>
  </si>
  <si>
    <t>DIOSMINA 500MG TABLETA ORAL</t>
  </si>
  <si>
    <t xml:space="preserve">DIOSMINA + FLAVONOIDES EXPRESADOS COMO HESPERIDINA </t>
  </si>
  <si>
    <t>INVIMA 2006M-0005800</t>
  </si>
  <si>
    <t>19962154-3</t>
  </si>
  <si>
    <t>DORZOLAMIDA 0.02 SOLUCION CONJUNTIVAL</t>
  </si>
  <si>
    <t xml:space="preserve">DORZOLAM®  </t>
  </si>
  <si>
    <t>INVIMA 2008M-0008332</t>
  </si>
  <si>
    <t>S01EC03</t>
  </si>
  <si>
    <t>19983819-1</t>
  </si>
  <si>
    <t xml:space="preserve">DORZOLOL®  </t>
  </si>
  <si>
    <t>INVIMA 2008M-0008331</t>
  </si>
  <si>
    <t>19983884-1</t>
  </si>
  <si>
    <t>DOXICICLINA</t>
  </si>
  <si>
    <t>INVIMA 2015M-0011191-R1</t>
  </si>
  <si>
    <t>INMOX® 30MG</t>
  </si>
  <si>
    <t>INVIMA 2016M-0011933-R1</t>
  </si>
  <si>
    <t xml:space="preserve">INMOX® 60MG </t>
  </si>
  <si>
    <t>INVIMA 2016M-0011545-R1</t>
  </si>
  <si>
    <t>ENALAPRIL MALEATO</t>
  </si>
  <si>
    <t>INVIMA 2009 M-011527-R2</t>
  </si>
  <si>
    <t>36123-4</t>
  </si>
  <si>
    <t>ENALAPRIL MELEATO 5MG TABLETAS</t>
  </si>
  <si>
    <t>INVIMA 2009 M-011529-R2</t>
  </si>
  <si>
    <t>36124-3</t>
  </si>
  <si>
    <t>ERITROMICINA 500MG TABLETA ORAL</t>
  </si>
  <si>
    <t>ERITROMICINA ESTOLATO</t>
  </si>
  <si>
    <t>INVIMA 2016M-0005385-R1</t>
  </si>
  <si>
    <t>J01FA01</t>
  </si>
  <si>
    <t>DEXAPRON® 10MG</t>
  </si>
  <si>
    <t xml:space="preserve">DEXAPRON® 20MG </t>
  </si>
  <si>
    <t>INVIMA 2013M-0014118</t>
  </si>
  <si>
    <t>20055212-23</t>
  </si>
  <si>
    <t>ESOMEPRAZOL</t>
  </si>
  <si>
    <t>INVIMA 2008M-0007903</t>
  </si>
  <si>
    <t>19983474-9</t>
  </si>
  <si>
    <t>INVIMA 2016M-0004977-R1</t>
  </si>
  <si>
    <t>19953919-8</t>
  </si>
  <si>
    <t>ESPIRONOLACTONA</t>
  </si>
  <si>
    <t>INVIMA 2015M-0016362</t>
  </si>
  <si>
    <t xml:space="preserve">ISOKLON® 3MG </t>
  </si>
  <si>
    <t>INVIMA 2009M-0009884</t>
  </si>
  <si>
    <t>ETOFENAMATO 1000MG/2ML SOLUCION INYECTABLE INTRAMUSCULAR</t>
  </si>
  <si>
    <t>ETOFENAMATO</t>
  </si>
  <si>
    <t>INVIMA 2014M-0015503</t>
  </si>
  <si>
    <t>ANEXIA® 120MG</t>
  </si>
  <si>
    <t>INVIMA 2015M-0015646</t>
  </si>
  <si>
    <t>ANEXIA® 60MG</t>
  </si>
  <si>
    <t>INVIMA 2015M-0015598</t>
  </si>
  <si>
    <t>ANEXIA® 90MG</t>
  </si>
  <si>
    <t>INVIMA 2015M-0015613</t>
  </si>
  <si>
    <t>FENILEFRINA/PREDNISOLONA 1.2MG/10MG/ML SUSPENSION CONJUNTIVAL</t>
  </si>
  <si>
    <t xml:space="preserve">CORTIOFTAL® F </t>
  </si>
  <si>
    <t>INVIMA 2008M-0008086</t>
  </si>
  <si>
    <t>S01GA55</t>
  </si>
  <si>
    <t xml:space="preserve">ALERFAST® 120MG </t>
  </si>
  <si>
    <t>INVIMA 2015M-0015804</t>
  </si>
  <si>
    <t xml:space="preserve">ALERFAST® 180MG </t>
  </si>
  <si>
    <t>INVIMA 2015M-0015836</t>
  </si>
  <si>
    <t>FLAVOXATO  200MG TABLETA ORAL</t>
  </si>
  <si>
    <t xml:space="preserve">BLADURIL® 200MG </t>
  </si>
  <si>
    <t xml:space="preserve">FLUCONAZOL </t>
  </si>
  <si>
    <t>INVIMA 2018M-012853-R3</t>
  </si>
  <si>
    <t>43365-2</t>
  </si>
  <si>
    <t>INVIMA 2018 M-013161-R3</t>
  </si>
  <si>
    <t>43362-1</t>
  </si>
  <si>
    <t xml:space="preserve">FLUNARIZINA  5MG </t>
  </si>
  <si>
    <t xml:space="preserve">FLUNARIZINA CLORHIDRATO </t>
  </si>
  <si>
    <t>INVIMA 2015 M-002015-R2</t>
  </si>
  <si>
    <t>45084-3</t>
  </si>
  <si>
    <t>INVIMA 2015 M-002010-R2</t>
  </si>
  <si>
    <t>45083-6</t>
  </si>
  <si>
    <t xml:space="preserve">FLUOXETINA </t>
  </si>
  <si>
    <t>INVIMA 2012 M-014109-R2</t>
  </si>
  <si>
    <t>47547-6</t>
  </si>
  <si>
    <t>FOSFATO DE SODIO  6G/16G/100ML  SOLUCION ORAL</t>
  </si>
  <si>
    <t xml:space="preserve">TRAVAD® ORAL SABOR A LIMON </t>
  </si>
  <si>
    <t>INVIMA 2016 M-015075-R2</t>
  </si>
  <si>
    <t>A06AD17</t>
  </si>
  <si>
    <t xml:space="preserve">FOSFATO DE SODIO MONOBASICO USP/FOSFATO DE SODIO DIBASICO USP  16G/6G X 133 ML </t>
  </si>
  <si>
    <t>TRAVAD® ENEMA</t>
  </si>
  <si>
    <t>INVIMA 2008 M-002067-R2</t>
  </si>
  <si>
    <t>MOMETASONA FUROATO</t>
  </si>
  <si>
    <t>INVIMA 2010M-0010439</t>
  </si>
  <si>
    <t>FUROSEMIDA 40MG TABLETA ORAL</t>
  </si>
  <si>
    <t xml:space="preserve">FUROSEMIDA </t>
  </si>
  <si>
    <t>INVIMA 2016M-007577-R3</t>
  </si>
  <si>
    <t>23947-9</t>
  </si>
  <si>
    <t>GABAPENTIN</t>
  </si>
  <si>
    <t>INVIMA 2015M-0003222-R1</t>
  </si>
  <si>
    <t>19942333-3</t>
  </si>
  <si>
    <t>INVIMA 2015M-0004000 R1</t>
  </si>
  <si>
    <t>GEMFIBROZILO 600MG TABLETA ORAL</t>
  </si>
  <si>
    <t>GEMFIBROZILO</t>
  </si>
  <si>
    <t>INVIMA 2010 M-011744 R2</t>
  </si>
  <si>
    <t>36269-2</t>
  </si>
  <si>
    <t>GENTAMICINA  0.003 UNG\DCENTO CONJUNTIVAL</t>
  </si>
  <si>
    <t>WASSERMICINA 0,3% EPS/IPS</t>
  </si>
  <si>
    <t>INVIMA 2007M-0006856</t>
  </si>
  <si>
    <t>19967898-1</t>
  </si>
  <si>
    <t>GENTAMICINA 120MG/1.5ML  SOLUCION INYECTABLE INTRAMUSCULAR/INTRAVENOSA</t>
  </si>
  <si>
    <t>GENTAMICINA SULFATO</t>
  </si>
  <si>
    <t>44095-2</t>
  </si>
  <si>
    <t xml:space="preserve">GENTAMICINA 160MG/2ML </t>
  </si>
  <si>
    <t>INVIMA 2009 M-011281-R2</t>
  </si>
  <si>
    <t>35893-2</t>
  </si>
  <si>
    <t>19941932-2</t>
  </si>
  <si>
    <t>GLUCOSAMINA 1500MG POLVO ORAL</t>
  </si>
  <si>
    <t>GLUCOSAMINA</t>
  </si>
  <si>
    <t>INVIMA 2008M-0008931</t>
  </si>
  <si>
    <t>HIDROCLOROTIAZIDA 25MG TABLETA ORAL</t>
  </si>
  <si>
    <t xml:space="preserve">HIDROCLOROTIAZIDA </t>
  </si>
  <si>
    <t>INVIMA 2009 M-001733-R3</t>
  </si>
  <si>
    <t>C03AA03</t>
  </si>
  <si>
    <t>34162-7</t>
  </si>
  <si>
    <t>HIDROCORTISONA</t>
  </si>
  <si>
    <t>INVIMA 2010M-0010425</t>
  </si>
  <si>
    <t>D07XA01</t>
  </si>
  <si>
    <t xml:space="preserve">HIDROXIDO DE ALUMINIO 300MG/5ML X 360 ML </t>
  </si>
  <si>
    <t>ALUMINIO HIDROXIDO GEL</t>
  </si>
  <si>
    <t>INVIMA 2008M-007508 R1</t>
  </si>
  <si>
    <t>215882-1</t>
  </si>
  <si>
    <t>ALUMINIO HIDROXIDO + MAGNESIO HIDROXIDO + SIMETICONA</t>
  </si>
  <si>
    <t>INVIMA 2016M-004940-R3</t>
  </si>
  <si>
    <t>43442-1</t>
  </si>
  <si>
    <t xml:space="preserve">HIDROXIDO DE ALUMINIO/HIDROXIDO DE MAGNESIO/SIMETICONA 30MG/400MG/400MG/5ML </t>
  </si>
  <si>
    <t>INVIMA 2015M-0015695</t>
  </si>
  <si>
    <t>HIDROXIDO DE MAGNESIO 425MG/5ML SUSPENSION ORAL</t>
  </si>
  <si>
    <t>HIDROXIDO DE MAGNESIO</t>
  </si>
  <si>
    <t>INVIMA 2008 M-012243 R-1</t>
  </si>
  <si>
    <t>A02AA04</t>
  </si>
  <si>
    <t>225393-2</t>
  </si>
  <si>
    <t>HIDROXIPROPILMETILCELULOSA (LAGRIMAS ARTIFICIALES) 3MG/ML SOLUCION INTRAOCULAR</t>
  </si>
  <si>
    <t xml:space="preserve">HIPROLUB® 0,3% </t>
  </si>
  <si>
    <t>INVIMA 2008M-0008529</t>
  </si>
  <si>
    <t xml:space="preserve">IBUPROFENO </t>
  </si>
  <si>
    <t>INVIMA 2017M-005346-R2</t>
  </si>
  <si>
    <t>43334-3</t>
  </si>
  <si>
    <t>IBUPROFENO</t>
  </si>
  <si>
    <t>INVIMA 2018M-005661-R2</t>
  </si>
  <si>
    <t>43335-1</t>
  </si>
  <si>
    <t>IBUPROFENO 800 MG</t>
  </si>
  <si>
    <t>INVIMA 2017M-0000176-R2</t>
  </si>
  <si>
    <t>IMIPRAMINA 25MG</t>
  </si>
  <si>
    <t xml:space="preserve">IMIPRAMINA CLORHIDRATO </t>
  </si>
  <si>
    <t>INVIMA 2015 M- 002192-R2</t>
  </si>
  <si>
    <t>IRBESARTAN 150MG TABLETA ORAL</t>
  </si>
  <si>
    <t>IRBESARTAN</t>
  </si>
  <si>
    <t>INVIMA 2010M-0010372</t>
  </si>
  <si>
    <t>C09CA04</t>
  </si>
  <si>
    <t>IVERMECTINA 6MG/ML SOLUCION ORAL</t>
  </si>
  <si>
    <t>IVERMECTINA</t>
  </si>
  <si>
    <t>INVIMA 2007M-0007600</t>
  </si>
  <si>
    <t>P02CF01</t>
  </si>
  <si>
    <t>19979253-1</t>
  </si>
  <si>
    <t>KETOCONAZOL</t>
  </si>
  <si>
    <t>INVIMA 2015M-007485-R3</t>
  </si>
  <si>
    <t>24579-1</t>
  </si>
  <si>
    <t>KETOTIFENO 0.25MG/ML SOLUCION CONJUNTIVAL</t>
  </si>
  <si>
    <t>WASSERKET 0,025%  EPS/IPS</t>
  </si>
  <si>
    <t>INVIMA 2018M-0006527-R1</t>
  </si>
  <si>
    <t>19962654-1</t>
  </si>
  <si>
    <t>KETOTIFENO 1MG/5ML JARABE ORAL</t>
  </si>
  <si>
    <t>KETOTIFENO FUMARATO</t>
  </si>
  <si>
    <t>INVIMA 2016M-007835-R3</t>
  </si>
  <si>
    <t>24416-1</t>
  </si>
  <si>
    <t>LAMOTRIGINA 200MG TABLETA DISPERSABLE ORAL</t>
  </si>
  <si>
    <t>LAMOTRIGINA</t>
  </si>
  <si>
    <t>INVIMA 2014M-0015329</t>
  </si>
  <si>
    <t>LANSOPRAZOL</t>
  </si>
  <si>
    <t>INVIMA 2008 M-10465 R1</t>
  </si>
  <si>
    <t>216523-1</t>
  </si>
  <si>
    <t>LEVOFLOXACINA 500MG TABLETA ORAL</t>
  </si>
  <si>
    <t>LEVOFLOXACINA</t>
  </si>
  <si>
    <t>INVIMA 2009M-0010148</t>
  </si>
  <si>
    <t>LEVOTIROXINA SODICA</t>
  </si>
  <si>
    <t>INVIMA 2018M-0012602-R1</t>
  </si>
  <si>
    <t>LOPERAMIDA 2MG TABLETA ORAL</t>
  </si>
  <si>
    <t xml:space="preserve">LOPERAMIDA CLORHIDRATO </t>
  </si>
  <si>
    <t>INVIMA 2009 M-011331 R2</t>
  </si>
  <si>
    <t>35895-1</t>
  </si>
  <si>
    <t xml:space="preserve">LORATADINA </t>
  </si>
  <si>
    <t>INVIMA 2017M-012964-R3</t>
  </si>
  <si>
    <t>42808-1</t>
  </si>
  <si>
    <t>LOSARTAN POTASICO</t>
  </si>
  <si>
    <t>INVIMA 2008 M-010251R1</t>
  </si>
  <si>
    <t>224830-9</t>
  </si>
  <si>
    <t>LOTEPREDNOL  0.05 SUSPENSION CONJUNTIVAL</t>
  </si>
  <si>
    <t>OFTAPREDNOL® MAX 0.5%</t>
  </si>
  <si>
    <t>INVIMA 2015M-0016497</t>
  </si>
  <si>
    <t>LOTEPREDNOL ETABONATO  0.02 SUSPENSION CONJUNTIVAL</t>
  </si>
  <si>
    <t>OFTAPREDNOL® 0.2%</t>
  </si>
  <si>
    <t>INVIMA 2015M-0016417</t>
  </si>
  <si>
    <t xml:space="preserve">LOVASTATINA </t>
  </si>
  <si>
    <t>INVIMA 2015M-012488-R3</t>
  </si>
  <si>
    <t>38340-4</t>
  </si>
  <si>
    <t>LUBIPROSTONE 24 MCG CAPSULA ORAL</t>
  </si>
  <si>
    <t xml:space="preserve">MOVIPROST 24MCG </t>
  </si>
  <si>
    <t>INVIMA 2013M-0014340</t>
  </si>
  <si>
    <t>A06AX03</t>
  </si>
  <si>
    <t xml:space="preserve">MELOXICAM </t>
  </si>
  <si>
    <t>INVIMA 2010 M-14443 R1</t>
  </si>
  <si>
    <t>INVIMA 2016M-0011716-R1</t>
  </si>
  <si>
    <t>MODUALZ® 10MG INST</t>
  </si>
  <si>
    <t>INVIMA 2008M-0008245</t>
  </si>
  <si>
    <t>19988137-11</t>
  </si>
  <si>
    <t>MEMANTINA 20MG TABLETA ORAL</t>
  </si>
  <si>
    <t>MODUALZ® 20MG INST</t>
  </si>
  <si>
    <t>INVIMA 2014M-0014832</t>
  </si>
  <si>
    <t>METFORMINA 850 MG</t>
  </si>
  <si>
    <t xml:space="preserve">METFORMINA CLORHIDRATO </t>
  </si>
  <si>
    <t>INVIMA 2013M-0002020-R1</t>
  </si>
  <si>
    <t>A10BA02</t>
  </si>
  <si>
    <t>19932854-3</t>
  </si>
  <si>
    <t>METOCARBAMOL</t>
  </si>
  <si>
    <t>INVIMA 2017M-0005936-R1</t>
  </si>
  <si>
    <t>19962588-2</t>
  </si>
  <si>
    <t>METOPROLOL 50MG TABLETA ORAL</t>
  </si>
  <si>
    <t>METOPROLOL TARTRATO</t>
  </si>
  <si>
    <t>INVIMA 2004M-0003219</t>
  </si>
  <si>
    <t>C07AB02</t>
  </si>
  <si>
    <t>19943592-3</t>
  </si>
  <si>
    <t>METRONIDAZOL 500 MG OVULO</t>
  </si>
  <si>
    <t>METRONIDAZOL OVULO</t>
  </si>
  <si>
    <t>INVIMA 2009 M-012362 R-1</t>
  </si>
  <si>
    <t>G01AF01</t>
  </si>
  <si>
    <t>METRONIDAZOL 500 MG TABLETA</t>
  </si>
  <si>
    <t>P01AB01</t>
  </si>
  <si>
    <t>MIRTAZAPINA</t>
  </si>
  <si>
    <t>INVIMA 2015M-0015843</t>
  </si>
  <si>
    <t>MOMETASONA 0.0005 SUSPENSION INTRANASAL</t>
  </si>
  <si>
    <t xml:space="preserve">RINAID® SPRAY NASAL 0,05% </t>
  </si>
  <si>
    <t>INVIMA 2013M-0014581</t>
  </si>
  <si>
    <t>R03BA07</t>
  </si>
  <si>
    <t>MONTELUKAST</t>
  </si>
  <si>
    <t>INVIMA 2008M-0008412</t>
  </si>
  <si>
    <t>19989484-6</t>
  </si>
  <si>
    <t>INVIMA 2008M-0008434</t>
  </si>
  <si>
    <t>19989598-6</t>
  </si>
  <si>
    <t>MOXIFLOXACINA 400MG TABLETA ORAL</t>
  </si>
  <si>
    <t xml:space="preserve">FLUROX® 400MG </t>
  </si>
  <si>
    <t>INVIMA 2014M-0014849</t>
  </si>
  <si>
    <t>OFTAMOX® MK 0,5%</t>
  </si>
  <si>
    <t>INVIMA 2016M-0011405-R1</t>
  </si>
  <si>
    <t>NAPROXENO 125MG/5ML SUSPENSION ORAL</t>
  </si>
  <si>
    <t>NAPROXENO SODICO</t>
  </si>
  <si>
    <t>INVIMA 2018M-012962-R3</t>
  </si>
  <si>
    <t>43730-4</t>
  </si>
  <si>
    <t>NAPROXENO 275 MG</t>
  </si>
  <si>
    <t>43731-12</t>
  </si>
  <si>
    <t>NAPROXENO 550 MG</t>
  </si>
  <si>
    <t>INVIMA 2009 M-13603-R1</t>
  </si>
  <si>
    <t>NEOMICINA/HIDROCORTISONA/COLISTINA  5MG/0.5MG/1.538MG/ML SUSPENSION OTICO AURICULAR</t>
  </si>
  <si>
    <t xml:space="preserve">FIXAMICIN®  </t>
  </si>
  <si>
    <t>NEPAFENAC 1MG/ML  SUSPENSIÓN OFTÁLMICA (EXTERNA)</t>
  </si>
  <si>
    <t>NEPAOFTAL® 0.1%</t>
  </si>
  <si>
    <t>INVIMA 2015M-0016419</t>
  </si>
  <si>
    <t>NICOTINAMIDA/PIRIDOXINA CLORHIDRATO/RIBOFLAVINA BASE/TIAMINA MONONITRATO (COMPLEJO B) 20MG/3MG/10MG TABLETA ORAL</t>
  </si>
  <si>
    <t>VITAMINA B COMPLEJO (TIAMINA MONOHIDRATO B1 + RIBOFLAVINA B2 + PIRIDOXINA CLORHIDRATO B6 + NICOTINAMIDA B3)</t>
  </si>
  <si>
    <t>INVIMA 2015M-001826R-4</t>
  </si>
  <si>
    <t>34476-1</t>
  </si>
  <si>
    <t>NICOTINAMIDA/PIRIDOXINA/RIBOFLAVINA/TIAMINA (COMPLEJO B) 50MG/50MG/5MG/25MG/ML SOLUCION INYECTABLE INTRAMUSCULAR</t>
  </si>
  <si>
    <t>PIRIDOXINA + TIAMINA + CIANOCOBALAMINA</t>
  </si>
  <si>
    <t>INVIMA 2013M-0014718</t>
  </si>
  <si>
    <t>20055847-3</t>
  </si>
  <si>
    <t>NISTATINA/OXIDO DE ZINC  20G/10000000 MILLONES/100G  XO 30 GR</t>
  </si>
  <si>
    <t>CREMA No.4 MEDICADA</t>
  </si>
  <si>
    <t>INVIMA 2010 M-14151 R1</t>
  </si>
  <si>
    <t>D01AA01</t>
  </si>
  <si>
    <t>NISTATINA/OXIDO DE ZINC  20G/10000000 MILLONES/100G X 60G</t>
  </si>
  <si>
    <t>NITROFURANTOINA</t>
  </si>
  <si>
    <t>INVIMA 2016M-0011106-R1</t>
  </si>
  <si>
    <t>NORFLOXACINA 400MG TABLETA ORAL</t>
  </si>
  <si>
    <t xml:space="preserve">NORFLOXACINA </t>
  </si>
  <si>
    <t>INVIMA 2008 M-009686 R2</t>
  </si>
  <si>
    <t>J01MA06</t>
  </si>
  <si>
    <t>29749-1</t>
  </si>
  <si>
    <t>OLOFTAL® 0.2%</t>
  </si>
  <si>
    <t>20026100-2</t>
  </si>
  <si>
    <t xml:space="preserve">OXCARBAZEPINA  300MG </t>
  </si>
  <si>
    <t xml:space="preserve">OXCARBAZEPINA  600MG </t>
  </si>
  <si>
    <t>INVIMA 2010M-0010438</t>
  </si>
  <si>
    <t>OXIBUTINA 5 MG</t>
  </si>
  <si>
    <t xml:space="preserve">UROPRAN® 5MG </t>
  </si>
  <si>
    <t>INVIMA 2012M-0001717-R1</t>
  </si>
  <si>
    <t xml:space="preserve">OXIMETAZOLINA CLORHIDRATO </t>
  </si>
  <si>
    <t>INVIMA 2015M-0011162-R1</t>
  </si>
  <si>
    <t>INVIMA 2016M-0011265-R1</t>
  </si>
  <si>
    <t>OXITETRACICLINA/POLIMIXINA 500MG-100000UI-100G</t>
  </si>
  <si>
    <t xml:space="preserve">OXYOFTAL® </t>
  </si>
  <si>
    <t>INVIMA 2008M-0008674</t>
  </si>
  <si>
    <t>S01AA30</t>
  </si>
  <si>
    <t>PANTOPRAZOL</t>
  </si>
  <si>
    <t>INVIMA 2017M-0017575</t>
  </si>
  <si>
    <t>INVIMA 2017M-0017546</t>
  </si>
  <si>
    <t>PAROXETINA 20 MG</t>
  </si>
  <si>
    <t>PAROXETINA CLORHIDRATO</t>
  </si>
  <si>
    <t>INVIMA 2015M-0004694-R1</t>
  </si>
  <si>
    <t>19952343-3</t>
  </si>
  <si>
    <t>PICOSULFATO DE SODIO/OXIDO DE MAGNESIO/ÁCIDO CÍTRICO 10MG/3.5G/12G POLVO ORAL</t>
  </si>
  <si>
    <t>TRAVAD ® PIK</t>
  </si>
  <si>
    <t>INVIMA 2018M-0018109</t>
  </si>
  <si>
    <t>A06AB58</t>
  </si>
  <si>
    <t xml:space="preserve">PIRACETAM </t>
  </si>
  <si>
    <t>INVIMA 2018M-05068-R4</t>
  </si>
  <si>
    <t>43586-1</t>
  </si>
  <si>
    <t xml:space="preserve">PIROXICAM </t>
  </si>
  <si>
    <t>INVIMA 2015M-007908-R3</t>
  </si>
  <si>
    <t>1983645-1</t>
  </si>
  <si>
    <t>INVIMA 2018M-0018445</t>
  </si>
  <si>
    <t>POLIETILENGLICOL 3350 1G/1G POLVO ORAL FRASCO 160 G</t>
  </si>
  <si>
    <t xml:space="preserve">MIXOFTAL® </t>
  </si>
  <si>
    <t>INVIMA 2008M-0008299</t>
  </si>
  <si>
    <t>WASSERTROL® EPS/IPS</t>
  </si>
  <si>
    <t>52976-2</t>
  </si>
  <si>
    <t xml:space="preserve">PREDNISOLONA 0.1  X  5 ML </t>
  </si>
  <si>
    <t xml:space="preserve">CORTIOFTAL® 1% </t>
  </si>
  <si>
    <t>INVIMA 2008M-0007736</t>
  </si>
  <si>
    <t>PREDNISOLONA</t>
  </si>
  <si>
    <t>INVIMA 2007M-006044-R2</t>
  </si>
  <si>
    <t>20600-2</t>
  </si>
  <si>
    <t>PRELUDYO® 150MG INST</t>
  </si>
  <si>
    <t>INVIMA 2016M-0011762-R1</t>
  </si>
  <si>
    <t>PRELUDYO® 75MG INST</t>
  </si>
  <si>
    <t xml:space="preserve">PROPRANOLOL 40MG </t>
  </si>
  <si>
    <t xml:space="preserve">PROPRANOLOL </t>
  </si>
  <si>
    <t>INVIMA 2010 M-011624 R2</t>
  </si>
  <si>
    <t>35618-4</t>
  </si>
  <si>
    <t xml:space="preserve">PROPRANOLOL 80MG </t>
  </si>
  <si>
    <t>PROPRANOLOL</t>
  </si>
  <si>
    <t>INVIMA 2010 M-011526 R2</t>
  </si>
  <si>
    <t>35619-3</t>
  </si>
  <si>
    <t>QUETIAPINA</t>
  </si>
  <si>
    <t>INVIMA 2008M-0009034</t>
  </si>
  <si>
    <t>INVIMA 2008M-0009028</t>
  </si>
  <si>
    <t>19996292-14</t>
  </si>
  <si>
    <t>INVIMA 2008M-0008757</t>
  </si>
  <si>
    <t>19995113-15</t>
  </si>
  <si>
    <t>INVIMA 2008M-0008892</t>
  </si>
  <si>
    <t>19996348-14</t>
  </si>
  <si>
    <t>RIFAMICINA 1% SOLUCION TOPICA (EXTERNA)</t>
  </si>
  <si>
    <t>RIFAMICINA SODICA</t>
  </si>
  <si>
    <t>INVIMA 2015M-0003480-R1</t>
  </si>
  <si>
    <t>19943272-1</t>
  </si>
  <si>
    <t>INVIMA 2009M-0010066</t>
  </si>
  <si>
    <t>INVIMA 2009M-0010132</t>
  </si>
  <si>
    <t>RISPERIDONA 3MG TABLETA CUBIERTA CON PELICULA ORAL</t>
  </si>
  <si>
    <t>INVIMA 2009M-0010046</t>
  </si>
  <si>
    <t>ROSUVASTATINA</t>
  </si>
  <si>
    <t>INVIMA 2008M-0008794</t>
  </si>
  <si>
    <t>INVIMA 2008M-0008948</t>
  </si>
  <si>
    <t>SERTRALINA 100MG</t>
  </si>
  <si>
    <t>SERTRALINA</t>
  </si>
  <si>
    <t>INVIMA 2012M-0001376-R1</t>
  </si>
  <si>
    <t>19928496-1</t>
  </si>
  <si>
    <t>INVIMA 2012M-0001385-R1</t>
  </si>
  <si>
    <t>19928497-3</t>
  </si>
  <si>
    <t xml:space="preserve">SIMETICONA/TRIMEBUTINA MALEATO 120MG/200MG </t>
  </si>
  <si>
    <t>TRIMEBUTINA + SIMETICONA</t>
  </si>
  <si>
    <t>INVIMA 2015M-0016115</t>
  </si>
  <si>
    <t>STREPTOCOCCUS SALIVARIUS SUBESP 3G</t>
  </si>
  <si>
    <t xml:space="preserve">EPTAVIS® 3GR ADULTOS </t>
  </si>
  <si>
    <t>INVIMA 2015M-0016363</t>
  </si>
  <si>
    <t>G01AX14</t>
  </si>
  <si>
    <t>SULFATO DE ZINC 2MG/ML SOLUCION ORAL</t>
  </si>
  <si>
    <t>ZINKIDS® JARABE</t>
  </si>
  <si>
    <t>INVIMA 2013M-0014514</t>
  </si>
  <si>
    <t xml:space="preserve">SULTAMICILINA </t>
  </si>
  <si>
    <t>INVIMA 2018M-005665-R2</t>
  </si>
  <si>
    <t>48568-2</t>
  </si>
  <si>
    <t>TADALAFILO</t>
  </si>
  <si>
    <t>INVIMA 2014M-0015208</t>
  </si>
  <si>
    <t>INVIMA 2014M-0015195</t>
  </si>
  <si>
    <t>TERBINAFINA</t>
  </si>
  <si>
    <t>INVIMA 2017M-0005838-R1</t>
  </si>
  <si>
    <t>TIAMINA 300MG TABLETA ORAL</t>
  </si>
  <si>
    <t xml:space="preserve">TIAMINA </t>
  </si>
  <si>
    <t>INVIMA 2015M-0004657-R1</t>
  </si>
  <si>
    <t>19954138-21</t>
  </si>
  <si>
    <t>TIMOLOL SOLUCION OFTALMICA -0.5%-FRASCO-SOLUCION</t>
  </si>
  <si>
    <t>TIMOLOL® 0,5% INST</t>
  </si>
  <si>
    <t>INVIMA 2015M-0003494-R1</t>
  </si>
  <si>
    <t>S01ED01</t>
  </si>
  <si>
    <t>19941885-7</t>
  </si>
  <si>
    <t>TINIDAZOL 500 MG</t>
  </si>
  <si>
    <t xml:space="preserve">TINIDAZOL </t>
  </si>
  <si>
    <t>INVIMA 2009M-000953 R3</t>
  </si>
  <si>
    <t>P01AB02</t>
  </si>
  <si>
    <t xml:space="preserve">TOBRAMICINA 0.3% SOLUCION CONJUNTIVAL FRASCO X 5 ML </t>
  </si>
  <si>
    <t>TOBRAOFTAL® 0,3%</t>
  </si>
  <si>
    <t>INVIMA 2008M-0007761</t>
  </si>
  <si>
    <t>TRAMADOL CLORHIDRATO</t>
  </si>
  <si>
    <t>INVIMA 2009M-0009296</t>
  </si>
  <si>
    <t>TRAZODONA 100MG</t>
  </si>
  <si>
    <t>TRITTICO® 100MG</t>
  </si>
  <si>
    <t>54337-1</t>
  </si>
  <si>
    <t>TRAZODONA 150 MG</t>
  </si>
  <si>
    <t xml:space="preserve">TRITTICO® AC 150MG </t>
  </si>
  <si>
    <t>INVIMA 2010 M-013708 R1</t>
  </si>
  <si>
    <t>A10BF01</t>
  </si>
  <si>
    <t xml:space="preserve">TRITTICO® 50MG </t>
  </si>
  <si>
    <t>INVIMA 2008M-010095 R1</t>
  </si>
  <si>
    <t>24446-1</t>
  </si>
  <si>
    <t xml:space="preserve">TRIMEBUTINA 300MG </t>
  </si>
  <si>
    <t>TRIMEBUTINA</t>
  </si>
  <si>
    <t>INVIMA 2016M-0005530-R1</t>
  </si>
  <si>
    <t>19956858-1</t>
  </si>
  <si>
    <t>TRIMETOPRIM SULFAMETOXAZOL 80-400MG/5ML S</t>
  </si>
  <si>
    <t>TRIMETOPRIM + SULFAMETOXAZOL</t>
  </si>
  <si>
    <t>INVIMA 2015M-006179-R3</t>
  </si>
  <si>
    <t>20679-1</t>
  </si>
  <si>
    <t>TRIMETROPIM/SULFAMETOXASOL 160MG/800MG TABLETA ORAL</t>
  </si>
  <si>
    <t xml:space="preserve">TRIMETOPRIM + SULFAMETOXAZOL </t>
  </si>
  <si>
    <t>56152-1</t>
  </si>
  <si>
    <t>TRIMETROPIM/SULFAMETOXASOL 80MG/400MG TABLETA ORAL</t>
  </si>
  <si>
    <t>INVIMA 2016 M-006045-R3</t>
  </si>
  <si>
    <t xml:space="preserve">VENLAFAXINA 37.5MG </t>
  </si>
  <si>
    <t>VENLAFAXINA</t>
  </si>
  <si>
    <t>INVIMA 2012M-0013270</t>
  </si>
  <si>
    <t>VITAMINA E</t>
  </si>
  <si>
    <t>INVIMA 2015M-0003418-R1</t>
  </si>
  <si>
    <t>19942155-19</t>
  </si>
  <si>
    <t xml:space="preserve">WARFARINA 5MG </t>
  </si>
  <si>
    <t xml:space="preserve">WARFARINA SODICA CALTRATO </t>
  </si>
  <si>
    <t>INVIMA 2011M-0012784</t>
  </si>
  <si>
    <t>ZOPICLONA</t>
  </si>
  <si>
    <t>INVIMA 2010M-0010378</t>
  </si>
  <si>
    <t xml:space="preserve">PACA x 12 BOLSAS x 100 GR </t>
  </si>
  <si>
    <t>ESPARADRAPO CURE BAN 2 x 10 ROLLO x 1 UND</t>
  </si>
  <si>
    <t>TUBO x 12 x 10 YARDAS EN CORTE DE 2 (6 Rollos 2)</t>
  </si>
  <si>
    <t>GASA ADHESIVA ROLLO 5 x 10 MTS UND</t>
  </si>
  <si>
    <t>CAJA x 1 ROLLO DE 2 x 11 YARDAS (5 x 10)</t>
  </si>
  <si>
    <t>CAJA x 12 ROLLOS</t>
  </si>
  <si>
    <t>PAÑAL ETAPA 5</t>
  </si>
  <si>
    <t>BOLSA x 20 PAÑALES</t>
  </si>
  <si>
    <t>NSOA02379-13CO</t>
  </si>
  <si>
    <t>PACA x 2 BOLSAS x 30 PAÑALES</t>
  </si>
  <si>
    <t>NSOA05905-17CO</t>
  </si>
  <si>
    <t>PAÑALES ETAPA No5 PQTE x 30 UND</t>
  </si>
  <si>
    <t>BOLSA x 30 PAÑALES</t>
  </si>
  <si>
    <t>NSOA02378-13CO</t>
  </si>
  <si>
    <t>PAÑALES TALLA L</t>
  </si>
  <si>
    <t>NSOA05892-17CO</t>
  </si>
  <si>
    <t>PAÑOS HUMEDOS  x 70 UND</t>
  </si>
  <si>
    <t>PAQUETE x 70 UNIDADES</t>
  </si>
  <si>
    <t>NSOC44917-11CO</t>
  </si>
  <si>
    <t>PAÑOS HUMEDOS X 100 UND</t>
  </si>
  <si>
    <t>PAQUETE x 100 UNIDADES</t>
  </si>
  <si>
    <t>NSOC52004-13CO</t>
  </si>
  <si>
    <t>PIASCLEDINE 300 MG CAPSULA DURA</t>
  </si>
  <si>
    <t xml:space="preserve">PIASCLEDINE 300 </t>
  </si>
  <si>
    <t>PFM2008-0000832</t>
  </si>
  <si>
    <t>AQUATOP CREMA RESTAURADORA INTENSIVA-250 gr -TUBO-CREMA</t>
  </si>
  <si>
    <t>COLAGENO HIDROLIZADO EN POLVO CAJA X 30 SOBRES</t>
  </si>
  <si>
    <t>HIDROLAGENO Caja x 30 sobres</t>
  </si>
  <si>
    <t>SD2016-0003745</t>
  </si>
  <si>
    <t>FILTROSOL CREMA PROTECTOR SOLAR-60gr -TUBO-CREMA</t>
  </si>
  <si>
    <t>Tubo x 60 g</t>
  </si>
  <si>
    <t>NSOC7519-00CO</t>
  </si>
  <si>
    <t>UMBRELLA CREMA CON FILTRO Y PANTALLA SOLAR TUBO x 60 GR UND</t>
  </si>
  <si>
    <t>UMBRELLA CREMA 50+ Tubo x 60 g</t>
  </si>
  <si>
    <t>NSOC52005-13CO</t>
  </si>
  <si>
    <t>UMBRELLA INTELLIGENT-50gr-TUBO-EMULSION</t>
  </si>
  <si>
    <t>UMBRELLA INTELLIGENT    Tubo x 50 gr</t>
  </si>
  <si>
    <t>NSOC72089-16CO</t>
  </si>
  <si>
    <t>NSOC52057-13CO</t>
  </si>
  <si>
    <t>ALIMENTO</t>
  </si>
  <si>
    <t>-</t>
  </si>
  <si>
    <t>RSA-004359-2017</t>
  </si>
  <si>
    <t>RSA-001241-2016</t>
  </si>
  <si>
    <t>Formato No 2 Técnico Económico de Medicamentos (Fitoterapeúticos  y Suplementos)</t>
  </si>
  <si>
    <t>Formato No 2 Técnico Económico de Medicamentos (Cosméticos)</t>
  </si>
  <si>
    <t>Formato No 2 Técnico Económico de Medicamentos (Insumos)</t>
  </si>
  <si>
    <t>113 gr</t>
  </si>
  <si>
    <t>ENVASE  750 ml</t>
  </si>
  <si>
    <t>453 gr</t>
  </si>
  <si>
    <t>100gr</t>
  </si>
  <si>
    <t>120  ml</t>
  </si>
  <si>
    <t>275gr</t>
  </si>
  <si>
    <t>30 ml</t>
  </si>
  <si>
    <t>100 ml</t>
  </si>
  <si>
    <t>60gr</t>
  </si>
  <si>
    <t>70 gr</t>
  </si>
  <si>
    <t>237ml</t>
  </si>
  <si>
    <t>500ml</t>
  </si>
  <si>
    <t>60 gr</t>
  </si>
  <si>
    <t>125 ml</t>
  </si>
  <si>
    <t>50ml</t>
  </si>
  <si>
    <t>473 ml</t>
  </si>
  <si>
    <t>500 gr</t>
  </si>
  <si>
    <t>220 Gr</t>
  </si>
  <si>
    <t>120gr</t>
  </si>
  <si>
    <t>80 ml</t>
  </si>
  <si>
    <t>450ml</t>
  </si>
  <si>
    <t>30gr</t>
  </si>
  <si>
    <t>200ml</t>
  </si>
  <si>
    <t>500 ml</t>
  </si>
  <si>
    <t>400ml</t>
  </si>
  <si>
    <t xml:space="preserve">50ml </t>
  </si>
  <si>
    <t>40ml</t>
  </si>
  <si>
    <t>12 gr</t>
  </si>
  <si>
    <t>6.5gr</t>
  </si>
  <si>
    <t>400 ml</t>
  </si>
  <si>
    <t>40 ml</t>
  </si>
  <si>
    <t>100 gr</t>
  </si>
  <si>
    <t>50 gr</t>
  </si>
  <si>
    <t>30ml</t>
  </si>
  <si>
    <t>40 gr</t>
  </si>
  <si>
    <t>50 ml</t>
  </si>
  <si>
    <t>120ml</t>
  </si>
  <si>
    <t>70gr</t>
  </si>
  <si>
    <t>75ml</t>
  </si>
  <si>
    <t>270 gr</t>
  </si>
  <si>
    <t>120 ml</t>
  </si>
  <si>
    <t>80gr</t>
  </si>
  <si>
    <t>120 gr</t>
  </si>
  <si>
    <t>220ml</t>
  </si>
  <si>
    <t>150gr</t>
  </si>
  <si>
    <t>250ml</t>
  </si>
  <si>
    <t>360ml</t>
  </si>
  <si>
    <t>39gr</t>
  </si>
  <si>
    <t>NSOC32917-09CO</t>
  </si>
  <si>
    <t>EMULSION</t>
  </si>
  <si>
    <t>NSOC40025-10CO</t>
  </si>
  <si>
    <t>CREMA</t>
  </si>
  <si>
    <t>NSOC19154-06CO</t>
  </si>
  <si>
    <t>NSOC57877-14CO</t>
  </si>
  <si>
    <t>NSOC40043-10CO</t>
  </si>
  <si>
    <t>GEL</t>
  </si>
  <si>
    <t>NSOC53840-13CO</t>
  </si>
  <si>
    <t>NSOC34260-09CO</t>
  </si>
  <si>
    <t>NSOC86010-18CO</t>
  </si>
  <si>
    <t>NSOC93824-19CO</t>
  </si>
  <si>
    <t>NSOC928-01CO</t>
  </si>
  <si>
    <t>NSOC03045-96CO</t>
  </si>
  <si>
    <t>NSOC58713-14CO</t>
  </si>
  <si>
    <t>NSOC04940-02CO</t>
  </si>
  <si>
    <t>NSOC66742-15CO</t>
  </si>
  <si>
    <t>NSOC08962-03CO</t>
  </si>
  <si>
    <t>NSOC39833-10CO</t>
  </si>
  <si>
    <t>NSOC25993-07CO</t>
  </si>
  <si>
    <t>NSOC38312-10CO</t>
  </si>
  <si>
    <t>NSOC25366-07CO</t>
  </si>
  <si>
    <t>NSOC22779-07CO</t>
  </si>
  <si>
    <t>NSOC04443-00CO</t>
  </si>
  <si>
    <t>SOLUCION</t>
  </si>
  <si>
    <t>NSOC34472-09CO</t>
  </si>
  <si>
    <t>NSOC80822-17CO</t>
  </si>
  <si>
    <t>NSOC90385-19CO</t>
  </si>
  <si>
    <t>NSOC47427-12CO</t>
  </si>
  <si>
    <t>NSOC63207-14CO</t>
  </si>
  <si>
    <t>NSOC63621-15CO</t>
  </si>
  <si>
    <t>NSOC3723-01CO</t>
  </si>
  <si>
    <t>NSOC15683-05CO</t>
  </si>
  <si>
    <t>NSOC63792-15CO</t>
  </si>
  <si>
    <t>NSOC35115-96CO</t>
  </si>
  <si>
    <t>NSOC55484-13CO</t>
  </si>
  <si>
    <t>BARRA</t>
  </si>
  <si>
    <t>NSOC4538-01CO</t>
  </si>
  <si>
    <t>NSOC40044-10CO</t>
  </si>
  <si>
    <t>NSOC18131-06CO</t>
  </si>
  <si>
    <t>LIQUIDO</t>
  </si>
  <si>
    <t>NSOC49635-12CO</t>
  </si>
  <si>
    <t>NSOC63981-15CO</t>
  </si>
  <si>
    <t>NSOC31963-09CO</t>
  </si>
  <si>
    <t>NSOC35191-09CO</t>
  </si>
  <si>
    <t>SOLIDO</t>
  </si>
  <si>
    <t>NSOC44469-99CO</t>
  </si>
  <si>
    <t>NSOC22221-07CO</t>
  </si>
  <si>
    <t>NSOC74948-16CO</t>
  </si>
  <si>
    <t>NSOC63031-14CO</t>
  </si>
  <si>
    <t>NSOC29700-08CO</t>
  </si>
  <si>
    <t>NSOC18288-06CO</t>
  </si>
  <si>
    <t>INVIMA 2019DM-0002490-R2</t>
  </si>
  <si>
    <t>NSOC24595-07CO</t>
  </si>
  <si>
    <t>NSOC22421-07CO</t>
  </si>
  <si>
    <t>NSOC71967-16CO</t>
  </si>
  <si>
    <t>NSOC70362-16CO</t>
  </si>
  <si>
    <t>NSOC63759-15CO</t>
  </si>
  <si>
    <t>NSOC42833-11CO</t>
  </si>
  <si>
    <t>NSOC13277-04CO</t>
  </si>
  <si>
    <t>NSOC14422-05CO</t>
  </si>
  <si>
    <t>BOLSA DE PLÁSTICO PVC (GRADO MÉDICO) CON SOBRE BOLSA DE POLIETILENO DE ALTA DENSIDAD PEAD EN LOS VOLÚMENES DE 100 ML</t>
  </si>
  <si>
    <t>29523-3</t>
  </si>
  <si>
    <t>NSOC86060-18CO</t>
  </si>
  <si>
    <t>NSOC19153-06CO</t>
  </si>
  <si>
    <t>NSOC73656-16CO</t>
  </si>
  <si>
    <t>NSOC46671-12CO</t>
  </si>
  <si>
    <t>NSOC55625-13CO</t>
  </si>
  <si>
    <t>NSOC06786-02CO</t>
  </si>
  <si>
    <t>NSOC44004-04CO</t>
  </si>
  <si>
    <t>NSOC68341-15CO</t>
  </si>
  <si>
    <t>NSOC16266-05CO</t>
  </si>
  <si>
    <t>NSOC73229-16CO</t>
  </si>
  <si>
    <t>PFM2020-0000968-R1</t>
  </si>
  <si>
    <t>NSOC83259-17CO</t>
  </si>
  <si>
    <t>NSOC52720-13CO</t>
  </si>
  <si>
    <t>NSOC17074-05CO</t>
  </si>
  <si>
    <t>NSOC29456-08CO</t>
  </si>
  <si>
    <t>TIPO </t>
  </si>
  <si>
    <t>DESCRIPCION MEDICAMENTO </t>
  </si>
  <si>
    <t>INSUMO</t>
  </si>
  <si>
    <t>INVIMA 2017DM-0000931-R3</t>
  </si>
  <si>
    <t>INVIMA 2008M-006879-R2</t>
  </si>
  <si>
    <t>INVIMA 2007M-007114-R2</t>
  </si>
  <si>
    <t>59093-1</t>
  </si>
  <si>
    <t>19827-1</t>
  </si>
  <si>
    <t>INVIMA 2017M-005214-R2</t>
  </si>
  <si>
    <t>1980496-1</t>
  </si>
  <si>
    <t xml:space="preserve"> 1984368 -1</t>
  </si>
  <si>
    <t>19948-1</t>
  </si>
  <si>
    <t>19996-21</t>
  </si>
  <si>
    <t>199333-3</t>
  </si>
  <si>
    <t>1994176-1</t>
  </si>
  <si>
    <t>1994833-3</t>
  </si>
  <si>
    <t>199488-2</t>
  </si>
  <si>
    <t>1996196-6</t>
  </si>
  <si>
    <t>1996224-3</t>
  </si>
  <si>
    <t>1996379-3</t>
  </si>
  <si>
    <t>1996379-5</t>
  </si>
  <si>
    <t>1996511-3</t>
  </si>
  <si>
    <t>1996526-3</t>
  </si>
  <si>
    <t>1997426-6</t>
  </si>
  <si>
    <t>1991468-9</t>
  </si>
  <si>
    <t>TRACTAL 1MG Caja X 30 Comprimidos</t>
  </si>
  <si>
    <t>TRACTAL 2MG Caja X 30 Comprimidos</t>
  </si>
  <si>
    <t>1993428-2</t>
  </si>
  <si>
    <t>1993429-1</t>
  </si>
  <si>
    <t>1993431-1</t>
  </si>
  <si>
    <t>1993439-9</t>
  </si>
  <si>
    <t>1993572-2</t>
  </si>
  <si>
    <t>ACIDO ACETILSALICILICO (ASA)</t>
  </si>
  <si>
    <t>1993573-9</t>
  </si>
  <si>
    <t>1993982-4</t>
  </si>
  <si>
    <t>1993516-1</t>
  </si>
  <si>
    <t>1993533-4</t>
  </si>
  <si>
    <t>1993834-1</t>
  </si>
  <si>
    <t>19939789 -6</t>
  </si>
  <si>
    <t>1994157-1</t>
  </si>
  <si>
    <t>1994848-3</t>
  </si>
  <si>
    <t>1994992-3</t>
  </si>
  <si>
    <t>1994731-12</t>
  </si>
  <si>
    <t>1994732 -11</t>
  </si>
  <si>
    <t>1994864-3</t>
  </si>
  <si>
    <t>1995645-6</t>
  </si>
  <si>
    <t>1996136-1</t>
  </si>
  <si>
    <t>1996167-2</t>
  </si>
  <si>
    <t>1996288-2</t>
  </si>
  <si>
    <t>1996372-27</t>
  </si>
  <si>
    <t>1996519-2</t>
  </si>
  <si>
    <t>1996668-29</t>
  </si>
  <si>
    <t>INVIMA 2016DM-0000225-R1</t>
  </si>
  <si>
    <t>199787-2</t>
  </si>
  <si>
    <t>1997878-2</t>
  </si>
  <si>
    <t>TIAMAX 100  MG TABLETAS</t>
  </si>
  <si>
    <t>1998218-1</t>
  </si>
  <si>
    <t>1998219-1</t>
  </si>
  <si>
    <t>1998287-1</t>
  </si>
  <si>
    <t xml:space="preserve">19982562-6      </t>
  </si>
  <si>
    <t>1998421-1</t>
  </si>
  <si>
    <t>Vencido</t>
  </si>
  <si>
    <t>1998462-1</t>
  </si>
  <si>
    <t>1998546-5</t>
  </si>
  <si>
    <t>1998663-3</t>
  </si>
  <si>
    <t>1998844-1</t>
  </si>
  <si>
    <t>1998893-2</t>
  </si>
  <si>
    <t>19993-3</t>
  </si>
  <si>
    <t>1999172-1</t>
  </si>
  <si>
    <t>1999842-8</t>
  </si>
  <si>
    <t>19991973-1</t>
  </si>
  <si>
    <t>1999251-13</t>
  </si>
  <si>
    <t>1999425-1</t>
  </si>
  <si>
    <t xml:space="preserve">INVIMA 2018M-0008597-R1 </t>
  </si>
  <si>
    <t>﻿19995116-4</t>
  </si>
  <si>
    <t>1999532-14</t>
  </si>
  <si>
    <t>INVIMA 2017DM-0002353-R1</t>
  </si>
  <si>
    <t>1999939-8</t>
  </si>
  <si>
    <t>2424-1</t>
  </si>
  <si>
    <t>24823-1</t>
  </si>
  <si>
    <t>25814-1</t>
  </si>
  <si>
    <t>26642-1</t>
  </si>
  <si>
    <t>2793-1</t>
  </si>
  <si>
    <t>RISPERIDONA MK 2 MG X 20 TABLETAS.</t>
  </si>
  <si>
    <t>27289-2</t>
  </si>
  <si>
    <t>RISPERIDONA MK 1 MG X 20 TABLETAS</t>
  </si>
  <si>
    <t>27377-2</t>
  </si>
  <si>
    <t>RISPERIDONA MK 3 MG X 20 TABLETAS</t>
  </si>
  <si>
    <t>27378-2</t>
  </si>
  <si>
    <t>27957-9</t>
  </si>
  <si>
    <t>28193-3</t>
  </si>
  <si>
    <t>2852-11</t>
  </si>
  <si>
    <t>28867-7</t>
  </si>
  <si>
    <t>21199-2</t>
  </si>
  <si>
    <t>INVIMA 2019DM-0004830-R1</t>
  </si>
  <si>
    <t>212742-3</t>
  </si>
  <si>
    <t>214297-1</t>
  </si>
  <si>
    <t>INVIMA﻿2015M-0011349-R1</t>
  </si>
  <si>
    <t>INVIMA 2015M-0011349-R1</t>
  </si>
  <si>
    <t>215468-1</t>
  </si>
  <si>
    <t>215512-6</t>
  </si>
  <si>
    <t>215565-21</t>
  </si>
  <si>
    <t>215567-19</t>
  </si>
  <si>
    <t>216323-1</t>
  </si>
  <si>
    <t>217424-19</t>
  </si>
  <si>
    <t>218217-1</t>
  </si>
  <si>
    <t>218219-1</t>
  </si>
  <si>
    <t>218396-24</t>
  </si>
  <si>
    <t>218741-6</t>
  </si>
  <si>
    <t>218966-1</t>
  </si>
  <si>
    <t>218967-1</t>
  </si>
  <si>
    <t>219273-2</t>
  </si>
  <si>
    <t>219337-4</t>
  </si>
  <si>
    <t>219972-4</t>
  </si>
  <si>
    <t>219978-2</t>
  </si>
  <si>
    <t>2248-2</t>
  </si>
  <si>
    <t>22235-3</t>
  </si>
  <si>
    <t>2241-2</t>
  </si>
  <si>
    <t>22744-14</t>
  </si>
  <si>
    <t>222288-13</t>
  </si>
  <si>
    <t>22392-6</t>
  </si>
  <si>
    <t>224252-5</t>
  </si>
  <si>
    <t>224521-24</t>
  </si>
  <si>
    <t>22575-3</t>
  </si>
  <si>
    <t>22576-3</t>
  </si>
  <si>
    <t>22626-1</t>
  </si>
  <si>
    <t>2261-2</t>
  </si>
  <si>
    <t>22772-31</t>
  </si>
  <si>
    <t>228484-16</t>
  </si>
  <si>
    <t>228544-3</t>
  </si>
  <si>
    <t>228812-2</t>
  </si>
  <si>
    <t>22919-1</t>
  </si>
  <si>
    <t>231393-1</t>
  </si>
  <si>
    <t>231866-3</t>
  </si>
  <si>
    <t>23293-13</t>
  </si>
  <si>
    <t>232276-1</t>
  </si>
  <si>
    <t>232957-13</t>
  </si>
  <si>
    <t>232958-11</t>
  </si>
  <si>
    <t>233548-1</t>
  </si>
  <si>
    <t>234355-2</t>
  </si>
  <si>
    <t>ACIDO ASCORBICO (VITA C 500MG)</t>
  </si>
  <si>
    <t>236454-22</t>
  </si>
  <si>
    <t>237341-1</t>
  </si>
  <si>
    <t>237773-1</t>
  </si>
  <si>
    <t>2422-2</t>
  </si>
  <si>
    <t>243317-2</t>
  </si>
  <si>
    <t>249197-4</t>
  </si>
  <si>
    <t>249941-6</t>
  </si>
  <si>
    <t>249941-7</t>
  </si>
  <si>
    <t>249944-7</t>
  </si>
  <si>
    <t>249946-6</t>
  </si>
  <si>
    <t>251145-1</t>
  </si>
  <si>
    <t>251629-1</t>
  </si>
  <si>
    <t>252257-5</t>
  </si>
  <si>
    <t>252257-11</t>
  </si>
  <si>
    <t>25254-21</t>
  </si>
  <si>
    <t>25255-22</t>
  </si>
  <si>
    <t>252952-1</t>
  </si>
  <si>
    <t>253156-5</t>
  </si>
  <si>
    <t>254838-4</t>
  </si>
  <si>
    <t>255572-5</t>
  </si>
  <si>
    <t>25797-2</t>
  </si>
  <si>
    <t>En tramite de renovacion</t>
  </si>
  <si>
    <t>257354-2</t>
  </si>
  <si>
    <t>COSMETICO</t>
  </si>
  <si>
    <t>25872-1</t>
  </si>
  <si>
    <t>259459-2</t>
  </si>
  <si>
    <t>25987-2</t>
  </si>
  <si>
    <t>259984-21</t>
  </si>
  <si>
    <t>2669-2</t>
  </si>
  <si>
    <t>2631-4</t>
  </si>
  <si>
    <t>26553-1</t>
  </si>
  <si>
    <t>26798-2</t>
  </si>
  <si>
    <t xml:space="preserve">261322-5 </t>
  </si>
  <si>
    <t>262575-2</t>
  </si>
  <si>
    <t>262869-1</t>
  </si>
  <si>
    <t>263667-1</t>
  </si>
  <si>
    <t>26554-14</t>
  </si>
  <si>
    <t>26557-4</t>
  </si>
  <si>
    <t>266852-1</t>
  </si>
  <si>
    <t>26761-1</t>
  </si>
  <si>
    <t>268158-1</t>
  </si>
  <si>
    <t>26925-36</t>
  </si>
  <si>
    <t>27876-11</t>
  </si>
  <si>
    <t>27877-12</t>
  </si>
  <si>
    <t>27878-12</t>
  </si>
  <si>
    <t>271262-7</t>
  </si>
  <si>
    <t>272221-3</t>
  </si>
  <si>
    <t>276277-3</t>
  </si>
  <si>
    <t>277715-16</t>
  </si>
  <si>
    <t>27979-3</t>
  </si>
  <si>
    <t>27933-1</t>
  </si>
  <si>
    <t>28647-2</t>
  </si>
  <si>
    <t>28176-11</t>
  </si>
  <si>
    <t>28178-11</t>
  </si>
  <si>
    <t>281185-3</t>
  </si>
  <si>
    <t>282484-6</t>
  </si>
  <si>
    <t>282892-3</t>
  </si>
  <si>
    <t>283126-6</t>
  </si>
  <si>
    <t>2845-22</t>
  </si>
  <si>
    <t>28442-13</t>
  </si>
  <si>
    <t>28452-1</t>
  </si>
  <si>
    <t>284656-4</t>
  </si>
  <si>
    <t>285859-3</t>
  </si>
  <si>
    <t>286574-1</t>
  </si>
  <si>
    <t>286576-1</t>
  </si>
  <si>
    <t>28687-1</t>
  </si>
  <si>
    <t>286913-3</t>
  </si>
  <si>
    <t>286917-3</t>
  </si>
  <si>
    <t>2878-8</t>
  </si>
  <si>
    <t>287188-1</t>
  </si>
  <si>
    <t>287273-1</t>
  </si>
  <si>
    <t>287456-22</t>
  </si>
  <si>
    <t>287519-1</t>
  </si>
  <si>
    <t>287525-1</t>
  </si>
  <si>
    <t>29372-1</t>
  </si>
  <si>
    <t>293384-13</t>
  </si>
  <si>
    <t>293972-1</t>
  </si>
  <si>
    <t>294783-2</t>
  </si>
  <si>
    <t>2965-1</t>
  </si>
  <si>
    <t>29612-1</t>
  </si>
  <si>
    <t>299612-12</t>
  </si>
  <si>
    <t>299616-12</t>
  </si>
  <si>
    <t>21748-1</t>
  </si>
  <si>
    <t>21244-12</t>
  </si>
  <si>
    <t>21245-21</t>
  </si>
  <si>
    <t>213181-11</t>
  </si>
  <si>
    <t>215963-15</t>
  </si>
  <si>
    <t>218542-3</t>
  </si>
  <si>
    <t>211242-7</t>
  </si>
  <si>
    <t>211288-5</t>
  </si>
  <si>
    <t>211343-4</t>
  </si>
  <si>
    <t>2113443-2</t>
  </si>
  <si>
    <t>2119541-1</t>
  </si>
  <si>
    <t>21293-1</t>
  </si>
  <si>
    <t>212595-1</t>
  </si>
  <si>
    <t>212175-3</t>
  </si>
  <si>
    <t>INVIMA 2017DM-0015914</t>
  </si>
  <si>
    <t>2126621-1</t>
  </si>
  <si>
    <t>2126621-2</t>
  </si>
  <si>
    <t>21315-2</t>
  </si>
  <si>
    <t>213173-4</t>
  </si>
  <si>
    <t>INVIMA 2020M-0019553</t>
  </si>
  <si>
    <t>INVIMA 2020M-0019551</t>
  </si>
  <si>
    <t>INVIMA 2020M-0019554</t>
  </si>
  <si>
    <t>2137591-5</t>
  </si>
  <si>
    <t>2137593-6</t>
  </si>
  <si>
    <t>2138343-1</t>
  </si>
  <si>
    <t>2157741-4</t>
  </si>
  <si>
    <t>2159113-4</t>
  </si>
  <si>
    <t>M05X0</t>
  </si>
  <si>
    <t xml:space="preserve">SOLUCION BUCAL </t>
  </si>
  <si>
    <t>INVIMA 2015DM-0012772</t>
  </si>
  <si>
    <t>ENSURE ADVANCE -237ml-FRASCO-SOLUCION</t>
  </si>
  <si>
    <t>PERATIVE LPC-1000 ml-FRASCO-SOLUCION</t>
  </si>
  <si>
    <t>DESCRIPCIÓN</t>
  </si>
  <si>
    <t>22606-7</t>
  </si>
  <si>
    <t>24380-3</t>
  </si>
  <si>
    <t>24380-2</t>
  </si>
  <si>
    <t>28906-15</t>
  </si>
  <si>
    <t>29374-2</t>
  </si>
  <si>
    <t>30435-2</t>
  </si>
  <si>
    <t>31330-2</t>
  </si>
  <si>
    <t>32602-1</t>
  </si>
  <si>
    <t>32602-2</t>
  </si>
  <si>
    <t>32667-2</t>
  </si>
  <si>
    <t>LORAZEPAM</t>
  </si>
  <si>
    <t>KEPPRA</t>
  </si>
  <si>
    <t>NEBIDO</t>
  </si>
  <si>
    <t>LYRICA</t>
  </si>
  <si>
    <t>IBUFLASH</t>
  </si>
  <si>
    <t>DORPRETIM</t>
  </si>
  <si>
    <t>IMIPRAMINA</t>
  </si>
  <si>
    <t>GAVISCON</t>
  </si>
  <si>
    <t>DUPIXENT</t>
  </si>
  <si>
    <t>33288-1</t>
  </si>
  <si>
    <t>33288-59</t>
  </si>
  <si>
    <t>33777-2</t>
  </si>
  <si>
    <t>33777-4</t>
  </si>
  <si>
    <t>34016-2</t>
  </si>
  <si>
    <t>34641-6</t>
  </si>
  <si>
    <t>34641-4</t>
  </si>
  <si>
    <t>35597-1</t>
  </si>
  <si>
    <t>36241-7</t>
  </si>
  <si>
    <t>36628-3</t>
  </si>
  <si>
    <t>36628-1</t>
  </si>
  <si>
    <t>38369-23</t>
  </si>
  <si>
    <t>39170-10</t>
  </si>
  <si>
    <t>40745-1</t>
  </si>
  <si>
    <t>40745-17</t>
  </si>
  <si>
    <t>41072-1</t>
  </si>
  <si>
    <t>41072-8</t>
  </si>
  <si>
    <t>41528-4</t>
  </si>
  <si>
    <t>45777-1</t>
  </si>
  <si>
    <t>46144-6</t>
  </si>
  <si>
    <t>47414-1</t>
  </si>
  <si>
    <t>47414-5</t>
  </si>
  <si>
    <t>52794-1</t>
  </si>
  <si>
    <t>217850-5</t>
  </si>
  <si>
    <t>218006-3</t>
  </si>
  <si>
    <t>219143-5</t>
  </si>
  <si>
    <t>223135-4</t>
  </si>
  <si>
    <t>226031-1</t>
  </si>
  <si>
    <t>227035-1</t>
  </si>
  <si>
    <t>227035-9</t>
  </si>
  <si>
    <t>227297-2</t>
  </si>
  <si>
    <t>227297-5</t>
  </si>
  <si>
    <t>227297-6</t>
  </si>
  <si>
    <t>19902991-1</t>
  </si>
  <si>
    <t>19903434-4</t>
  </si>
  <si>
    <t>19908303-1</t>
  </si>
  <si>
    <t>19915081-1</t>
  </si>
  <si>
    <t>19917701-1</t>
  </si>
  <si>
    <t>19917701-2</t>
  </si>
  <si>
    <t>19920537-1</t>
  </si>
  <si>
    <t>19924285-42</t>
  </si>
  <si>
    <t>19924352-2</t>
  </si>
  <si>
    <t>19928474-1</t>
  </si>
  <si>
    <t>19930887-2</t>
  </si>
  <si>
    <t>19930887-3</t>
  </si>
  <si>
    <t>19931135-2</t>
  </si>
  <si>
    <t>19931135-4</t>
  </si>
  <si>
    <t>19932994-4</t>
  </si>
  <si>
    <t>19934690-1</t>
  </si>
  <si>
    <t>19935124-1</t>
  </si>
  <si>
    <t>19937169-2</t>
  </si>
  <si>
    <t>19940656-7</t>
  </si>
  <si>
    <t>19941307-1</t>
  </si>
  <si>
    <t>19943350-1</t>
  </si>
  <si>
    <t>19943350-5</t>
  </si>
  <si>
    <t>19944048-1</t>
  </si>
  <si>
    <t>19944461-1</t>
  </si>
  <si>
    <t>19950917-1</t>
  </si>
  <si>
    <t>19952762-1</t>
  </si>
  <si>
    <t>19956385-13</t>
  </si>
  <si>
    <t>19956778-1</t>
  </si>
  <si>
    <t>19960067-16</t>
  </si>
  <si>
    <t>19966420-4</t>
  </si>
  <si>
    <t>19967088-1</t>
  </si>
  <si>
    <t>19967088-2</t>
  </si>
  <si>
    <t>19968374-3</t>
  </si>
  <si>
    <t>19970511-2</t>
  </si>
  <si>
    <t>19971457-1</t>
  </si>
  <si>
    <t>19973772-5</t>
  </si>
  <si>
    <t>19977793-2</t>
  </si>
  <si>
    <t>19978469-1</t>
  </si>
  <si>
    <t>19980025-1</t>
  </si>
  <si>
    <t>19980025-11</t>
  </si>
  <si>
    <t>19981886-7</t>
  </si>
  <si>
    <t>19982964-1</t>
  </si>
  <si>
    <t>19986156-2</t>
  </si>
  <si>
    <t>19987145-2</t>
  </si>
  <si>
    <t>19988263-3</t>
  </si>
  <si>
    <t>19988366-1</t>
  </si>
  <si>
    <t>19988977-1</t>
  </si>
  <si>
    <t>19988977-6</t>
  </si>
  <si>
    <t>19989500-1</t>
  </si>
  <si>
    <t>19990096-1</t>
  </si>
  <si>
    <t>19992938-1</t>
  </si>
  <si>
    <t>19994722-1</t>
  </si>
  <si>
    <t>19997076-1</t>
  </si>
  <si>
    <t>19999393-2</t>
  </si>
  <si>
    <t>20001982-2</t>
  </si>
  <si>
    <t>20003536-2</t>
  </si>
  <si>
    <t>20005911-1</t>
  </si>
  <si>
    <t>20005911-2</t>
  </si>
  <si>
    <t>20015718-1</t>
  </si>
  <si>
    <t>20019134-1</t>
  </si>
  <si>
    <t>20019385-1</t>
  </si>
  <si>
    <t>20019385-2</t>
  </si>
  <si>
    <t>20019385-3</t>
  </si>
  <si>
    <t>20024515-2</t>
  </si>
  <si>
    <t>20024515-3</t>
  </si>
  <si>
    <t>20032011-1</t>
  </si>
  <si>
    <t>20032011-6</t>
  </si>
  <si>
    <t>20032011-9</t>
  </si>
  <si>
    <t>20035776-3</t>
  </si>
  <si>
    <t>20040082-1</t>
  </si>
  <si>
    <t>20041822-6</t>
  </si>
  <si>
    <t>20047756-1</t>
  </si>
  <si>
    <t>20047756-5</t>
  </si>
  <si>
    <t>20055558-2</t>
  </si>
  <si>
    <t>20055558-5</t>
  </si>
  <si>
    <t>20058288-1</t>
  </si>
  <si>
    <t>20058288-5</t>
  </si>
  <si>
    <t>20058288-9</t>
  </si>
  <si>
    <t>20061217-8</t>
  </si>
  <si>
    <t>20066836-1</t>
  </si>
  <si>
    <t>20070927-1</t>
  </si>
  <si>
    <t>20072617-1</t>
  </si>
  <si>
    <t>20079787-1</t>
  </si>
  <si>
    <t>46144-1</t>
  </si>
  <si>
    <t>20001976-1</t>
  </si>
  <si>
    <t>10815-10</t>
  </si>
  <si>
    <t>USO INSTITUCIONAL: CAJA POR 10 CÁPSULAS EN BLÍSTER PVC TRANSPARENTE / ALUMINIO POR 10</t>
  </si>
  <si>
    <t>17145-18</t>
  </si>
  <si>
    <t xml:space="preserve">NAPROXENO </t>
  </si>
  <si>
    <t>USO INSTITUCIONAL CAJA POR 900 COMPRIMIDOS EN BLISTER PVC TRANSPARENTE / ALUMINIO POR 10 COMPRIMIDOS.</t>
  </si>
  <si>
    <t>INVIMA 2015M- 002839 -R2</t>
  </si>
  <si>
    <t>AMOXICILINA TABLETA O CAPSULA  500 MG</t>
  </si>
  <si>
    <t xml:space="preserve">capsula dura </t>
  </si>
  <si>
    <t>28906-11</t>
  </si>
  <si>
    <t>TOSILATO DE SULTAMICILINA DIHIDRATO EQUIVALENTE A SULTAMICILINA BASE (UNASYN 375) 375mg TABLETA ORAL-375mg- TABLETAS-TABLETA</t>
  </si>
  <si>
    <t>UNASYN 375</t>
  </si>
  <si>
    <t>INVIMA 2007M-009851 R2</t>
  </si>
  <si>
    <t>N-BUTIL BROMURO DE HIOSCINA (BUSCAPINA ®) 10mg TABLETA CON CUBIERTA ENTERICA(GRAGEA) ORAL-10mg- GRAGEAS-TABLETA CON CUBIERTA ENTERICA(GRAGEA)</t>
  </si>
  <si>
    <t>BUSCAPINA ®</t>
  </si>
  <si>
    <t>INVIMA 2008M- 000552 R-3</t>
  </si>
  <si>
    <t>30435-5</t>
  </si>
  <si>
    <t>CIPRO BAYER 500mg TAB *</t>
  </si>
  <si>
    <t>31330-3</t>
  </si>
  <si>
    <t>MOTRIN PFIZER 800mg TAB *</t>
  </si>
  <si>
    <t>LEVOTIROXINA SODICA TABLETA  100 MCG</t>
  </si>
  <si>
    <t>EUTIROX</t>
  </si>
  <si>
    <t>CAJA</t>
  </si>
  <si>
    <t>INVIMA 2009M-010642-R2</t>
  </si>
  <si>
    <t>BETAMETASONA SODIO FOSFATO (EQUIVALENTE A 4.0 MG BETAMETASONA BASE )</t>
  </si>
  <si>
    <t>INVIMA 2008 M-010348-R2</t>
  </si>
  <si>
    <t>ACETAMINOFEN TABLETA O CAPSULA  500 MG</t>
  </si>
  <si>
    <t> TABLETAS CON O SIN RECUBR.</t>
  </si>
  <si>
    <t>uso institucional: Caja por 100 tabletas en blister PVC/ALUMINIO por 10 tabletas. sobre papel pouch por 4 tabletas.</t>
  </si>
  <si>
    <t>INVIMA 2020M-001869-R4</t>
  </si>
  <si>
    <t>ACETILCISTEINA POLVO GRANULOS PARA RECONSTITUIR A SOL. ORAL  200 MG</t>
  </si>
  <si>
    <t>granulados</t>
  </si>
  <si>
    <t>Caja por 30 sobres(sachet) de papel Trilamindado - papel- Aluminio - Polietileno por 3g de granulado cada uno.</t>
  </si>
  <si>
    <t>BISOPROLOL FUMARATO TABLETA RECUBIERTA  5 MG</t>
  </si>
  <si>
    <t>tableta</t>
  </si>
  <si>
    <t>CAJA X 30 TABLETAS CUBIERTAS CON PELÍCULA ENVASADAS EN FRASCO BLANCO PEAD</t>
  </si>
  <si>
    <t>YODOPOVIDONA</t>
  </si>
  <si>
    <t>FRASCO EN PEAD BLANCO X 120 ML. CON TAPA EN PP BLANCO O VERDE. CON LINER EVA</t>
  </si>
  <si>
    <t>DIMETILPOLISILOXANO (SIMETICONA)/HIDROXIDO DE ALUMINIO/HIDROXIDO DE MAGNESIO</t>
  </si>
  <si>
    <t>0.4g/4g/4g</t>
  </si>
  <si>
    <t>FRASCO BLANCODE POLIETILENO DE ALTA DENSIDAD POR 360 ML.</t>
  </si>
  <si>
    <t>INVIMA 2010 M-011213 R2</t>
  </si>
  <si>
    <t>36241-2</t>
  </si>
  <si>
    <t xml:space="preserve">ENOXAPARINA </t>
  </si>
  <si>
    <t>CAJAX 2 JERINGAS PRELLENADAS.</t>
  </si>
  <si>
    <t>INVIMA 2015 M-011547-R3</t>
  </si>
  <si>
    <t>OXIDO DE ZINC</t>
  </si>
  <si>
    <t>USO INSTITUCIONAL: FRASCO POTE EN POLIPROPILENO (PP) BLANCOCON TAPA EN POLIPROPILENO (PP)BLANCA POR 100 G. CON TERMOENCOGIBLE</t>
  </si>
  <si>
    <t>38369-1</t>
  </si>
  <si>
    <t>FLUOXETINA CLORHIDRATO EQUIVALENTE A FLUOXETINA BASE (PRAGMATEN® 20) 20mg CAPSULA DURA ORAL-20mg- CAPSULAS-CAPSULA DURA</t>
  </si>
  <si>
    <t>PRAGMATEN® 20</t>
  </si>
  <si>
    <t>YODO</t>
  </si>
  <si>
    <t>BOLSA POR 30 ML EN POLIETILENO BAJA DENSIDAD CON VÁLVULA DE POLIETILENO BAJA DENSIDAD.</t>
  </si>
  <si>
    <t>CAFEINA/ISOMETEPTENO CLORHIDRATO /METAMIZOL SODICO (DIPIRONA)</t>
  </si>
  <si>
    <t>30mg/50mg/300mg</t>
  </si>
  <si>
    <t>INVIMA 2012M-003797-R3</t>
  </si>
  <si>
    <t>CLINDAMICINA CAPSULA  300 MG</t>
  </si>
  <si>
    <t>DALACIN C</t>
  </si>
  <si>
    <t>40974-19</t>
  </si>
  <si>
    <t>BENCIDAMINA</t>
  </si>
  <si>
    <t>FRASCO PET CON BANDA DE SEGURIDAD EN PVC CON VALVULA DISPENSADORA X 120 ML</t>
  </si>
  <si>
    <t>OMEPRAZOL</t>
  </si>
  <si>
    <t>OMEPRAZOL TABLETA RECUBIERTA O CAPSULA  20 MG</t>
  </si>
  <si>
    <t>INVIMA 2012M-013239-R2</t>
  </si>
  <si>
    <t>PIROXICAM</t>
  </si>
  <si>
    <t>CAJA POR 10 TABLETAS EN 5 SOBRES DE POLIETILENO / ALUMINIO CONTENIENDO UN BLISTER DE PVC/PVDC/ALUMINIO POR 2 TABLETAS CADA UNO.</t>
  </si>
  <si>
    <t>INVIMA 2016 M-000823-R2</t>
  </si>
  <si>
    <t>METILPREDNISOLONA</t>
  </si>
  <si>
    <t>CAJA POR 14 TABLETAS CON 2 BLISTER ALUMINIO/PVC OPACO/ACLAR POR 7 TABLETAS</t>
  </si>
  <si>
    <t>CARBON ACTIVADO/SIMETICONA</t>
  </si>
  <si>
    <t>250mg/80mg</t>
  </si>
  <si>
    <t>CAJA POR 40 CÁPSULAS EN BLISTER PVC / ALU X 10 UNIDADES C / U.</t>
  </si>
  <si>
    <t>52794-2</t>
  </si>
  <si>
    <t>CAJA POR UN TUBO DE ALUMINIO LACADO POR 30 G</t>
  </si>
  <si>
    <t>OLANZAPINA TABLETA  5 MG</t>
  </si>
  <si>
    <t>ZYPREXA</t>
  </si>
  <si>
    <t>PENICILINA BENZATINICA</t>
  </si>
  <si>
    <t>CAJA POR 10 VIALES DE VIDRIO TIPO I INCOLORO. TAPON DE BROMOBUTILO GRIS Y AGRAFE DE ALUMINIO TIPO FLIP OFF CEBRA AMARILLO</t>
  </si>
  <si>
    <t>GALON POR 3750 ML EN POLIETILENO FARMACEUTICO DE ALTA DENSIDAD EN CAJA CORRUGADA POR 4</t>
  </si>
  <si>
    <t>INVIMA 2010 M-010075 R2</t>
  </si>
  <si>
    <t>AMOXICILINA/ ACIDO CLAVULANICO</t>
  </si>
  <si>
    <t>500mg/125mg</t>
  </si>
  <si>
    <t>CAJAPOR 12 TABLETAS EN TIRA DE SELLADO CON LAMINA DE ALU BLANDO. REVESTIDA DE UNA CAPA DE POLIETILENO EN LA CARA INTERIOR</t>
  </si>
  <si>
    <t>TOLTERODINA TARTRATO</t>
  </si>
  <si>
    <t>CAJA POR 28 TABLETAS RECUBIERTAS EN BLISTER PVC/ALUMINIO</t>
  </si>
  <si>
    <t>GLUCONATO DE CLORHEXIDINA</t>
  </si>
  <si>
    <t>FRASCO DE POLIETILENO CON TAPA DE POLIETILENO BLANCA POR 60 ML. DE SOLUCION.</t>
  </si>
  <si>
    <t>DICLOFENACO DIETILAMINA 1.16 G EQUIVALENTE ADICLOFENACO SÓDICO</t>
  </si>
  <si>
    <t>CAJA POR 1 TUBO DE 30 G ALUIMINIO REVESTIDO CON UNA LACA DE RESINA EPOXI-FENOL</t>
  </si>
  <si>
    <t>MELOXICAM</t>
  </si>
  <si>
    <t>CÁPSULA BLANDA. BLISTER PVDC/ALUMINIO.CAJA DE CARTÓN POR 5 CÁPSULAS. EN EMPAQUE INDIVIDUAL TIPO B</t>
  </si>
  <si>
    <t>INVIMA 2019M-13727-R1</t>
  </si>
  <si>
    <t>LEVODROPROPIZINA</t>
  </si>
  <si>
    <t>CAJA POR 2 TABLETAS EN 1 BLISTER DE PVC/ALUMINIO POR 2 TABLETAS</t>
  </si>
  <si>
    <t>PREDNISOLONA ACETATO</t>
  </si>
  <si>
    <t>INVIMA 2016M-014774-R2</t>
  </si>
  <si>
    <t>19915081-25</t>
  </si>
  <si>
    <t xml:space="preserve">CAFEINA/NAPROXENO </t>
  </si>
  <si>
    <t>50mg/220mg</t>
  </si>
  <si>
    <t>CAJA POR 12 TABLETAS EN BLISTER PVC/PE/PVDC INCOLORO/ALUMINIO</t>
  </si>
  <si>
    <t>KETOPROFENO</t>
  </si>
  <si>
    <t>CAJA POR TUBO DE ALUMINIOX 30 G. MÁS INSERTO</t>
  </si>
  <si>
    <t>DESLORATADINA TABLETA  5 MG</t>
  </si>
  <si>
    <t>tabletas</t>
  </si>
  <si>
    <t>19924285-46</t>
  </si>
  <si>
    <t>50 mg</t>
  </si>
  <si>
    <t>SOLUCIONES</t>
  </si>
  <si>
    <t>CAJA PLEGADIZA POR 100 AMPOLLAS EN VIDRIO TIPO 1 X 2 ML CADA UNO</t>
  </si>
  <si>
    <t>INVIMA 2012M-0000733-R1</t>
  </si>
  <si>
    <t>ALANTOÍNA/EXTRACTO CEPAE/HEPARINA SÓDICA</t>
  </si>
  <si>
    <t>1g/10g/5IU</t>
  </si>
  <si>
    <t>CAJA CON UN TUBO DE ALUMINIO CON RESINA INTERNA PROTECTORA Y TAPA DE PEAD X 20G</t>
  </si>
  <si>
    <t>PEPSAMAR PLUS SANOFI SUSP FRUT</t>
  </si>
  <si>
    <t>SULFADIAZINA PLATA GF CRE EPS</t>
  </si>
  <si>
    <t>CAJA X UN FRASCO PEAD CON TAPA DE POLIPROPILENO X 100ML .</t>
  </si>
  <si>
    <t>INVIMA 2013M-0001787-R1</t>
  </si>
  <si>
    <t>ALGINATO DE SODIO PHU-152NF AL 85%</t>
  </si>
  <si>
    <t>FRASCO EN PEAD BLANCO CON TAPA EN PP BLANCA POR 360ML</t>
  </si>
  <si>
    <t>19934690-6</t>
  </si>
  <si>
    <t>CALCITRIOL</t>
  </si>
  <si>
    <t>CAJA POR 100 CÁPSULAS EN BLISTERPVC/PVDC /FOIL ALUMINIO (BLISTER POR 10 CÁPSULAS)</t>
  </si>
  <si>
    <t>SOLUCIÓN POR INHALACIÓN</t>
  </si>
  <si>
    <t>DEXTRAN 70/HIDROXIPROPILMETILCELULOSA</t>
  </si>
  <si>
    <t>1mg/3mg</t>
  </si>
  <si>
    <t>CAJA CON 1 FRASCO GOTERO EN PEBD BLANCO X 15 ML. SUBTAPA PEBD TRANSPARENTE. TAPA PP BLANCA.</t>
  </si>
  <si>
    <t>BIOCALCIUM D TQ POLV/SOB *</t>
  </si>
  <si>
    <t>MUVETT S PROCAP 200/120mgTAB *</t>
  </si>
  <si>
    <t xml:space="preserve">soluciones </t>
  </si>
  <si>
    <t>BLISTER DE ALUMINIO/PVC/PVDC POR 3 CÁPSULAS.</t>
  </si>
  <si>
    <t>19944461-9</t>
  </si>
  <si>
    <t xml:space="preserve">BETAMETASONA/BETAMETASONA </t>
  </si>
  <si>
    <t>BETADUO</t>
  </si>
  <si>
    <t>5mg/2mg</t>
  </si>
  <si>
    <t>CAJA POR 1 JERINGA PRELLENADA AMBAR POR 1 ML CON AGUJA HIPODERMICA BIOSEGURA ESTERIJECT (REGISTRO SANITARIO N° INVIMA 2016DM-0015162)</t>
  </si>
  <si>
    <t>INVIMA 2015M-0004171-R1</t>
  </si>
  <si>
    <t>PROPIONATO DE FLUTICASONA /SALMETEROL</t>
  </si>
  <si>
    <t>FLUAMAR 25/250 AUTOHALER</t>
  </si>
  <si>
    <t>250mcg/25mcg</t>
  </si>
  <si>
    <t>CAJA CON UN TUBO INHALADOR DE ALUMINIO NO ANODIZADO. CON VALVULA. Y BOMBA POR 120 DOSIS</t>
  </si>
  <si>
    <t>PEG- Polietilenglicol 3350 1g/1g polvo oral frasco 160 g</t>
  </si>
  <si>
    <t>GENERICO</t>
  </si>
  <si>
    <t>INVIMA 2006M-0005599</t>
  </si>
  <si>
    <t>CIANOCOBALAMINA VITAMINA B12 0.1% (70 MG). EQUIVALENTES A VITAMINA B12/NICOTINAMIDA/PANTOTENATO DE CALCIO/PIRIDOXINA CLORHIDRATO 18.18 MG. EQUIVALENTES A PIRIDOXINA/RIBOFLAVINA/SULFATO DE ZINC MONOHIDRATO 308.8 MG. EQUIVALENTES A ZINC/TIAMINA MONONITRATO/VITAMINA A ACETATO 163 MG. EQUIVALENTES A VITAMINA A/VITAMINA C (ÁCIDO ASCÓRBICO)</t>
  </si>
  <si>
    <t>70mcg/370mg/100mg/15mg/25mg/112.5mg/25mg/53UI/1mg</t>
  </si>
  <si>
    <t>FRASCO PEAD BLANCO CON FUNDA. POR 300 G DE GRANULADO SABOR FRESA O VAINILLA. TAPA ROSCA DE PP FUCSIA PARA EL SABOR FRESA O AMARILLA PARA EL SABOR VAINILLA. CON LINER DE INDUCCIÓN.</t>
  </si>
  <si>
    <t>IBUPROFENO 800mg TABLETA ORAL-800mg-0 TABLETAS-TABLETA</t>
  </si>
  <si>
    <t>INVIMA 2006M-0005289</t>
  </si>
  <si>
    <t>TIAMINA 300mg TABLETA ORAL 250 TABLETAS</t>
  </si>
  <si>
    <t>300 MG</t>
  </si>
  <si>
    <t>USO INSTITUCIONAL PROHIBIDA SU VENTA : CAJA POR 600 CÁPSULAS EN BLISTER PVC AMBAR-ALUMINIOPOR 10 CÁPSULAS.</t>
  </si>
  <si>
    <t>CARBONATO DE CALCIO (1500MG) TABLETA  600 MG</t>
  </si>
  <si>
    <t>CARBONATO DE CALCIO</t>
  </si>
  <si>
    <t>CAPSAICINA</t>
  </si>
  <si>
    <t>NITROFURAZONAA</t>
  </si>
  <si>
    <t>0.21g</t>
  </si>
  <si>
    <t>FRASCO DE POLIPROPILENO POR 500 G</t>
  </si>
  <si>
    <t>INVIMA 2007M-0006953</t>
  </si>
  <si>
    <t>CARBOXIMETILCELULOSA SODICA</t>
  </si>
  <si>
    <t>19971457-2</t>
  </si>
  <si>
    <t>3mg/3mg</t>
  </si>
  <si>
    <t>CAJA CON 25 VIALES DE VIDRIO TIPO I CON TAPA DE SILICONA Y AGRAFE DE ALUMINIO (VIAL POR UN ML)</t>
  </si>
  <si>
    <t xml:space="preserve"> LEVOMEPROMAZINA</t>
  </si>
  <si>
    <t>SINOGAN® COMPRIMIDOS 25 MG</t>
  </si>
  <si>
    <t>INVIMA 2007M-0007323</t>
  </si>
  <si>
    <t>19975922-10</t>
  </si>
  <si>
    <t>CAJA PLEGADIZA CON TUBO COLAPSIBLE TRILAMINADO CON LINNER DE ALUMINIO Y TAPA EN PP BLANCA POR 110G</t>
  </si>
  <si>
    <t>Clonazepam  2mg tableta oral</t>
  </si>
  <si>
    <t>NO APLICA</t>
  </si>
  <si>
    <t>19981485-2</t>
  </si>
  <si>
    <t>TAVOPROST /TIMOLOL</t>
  </si>
  <si>
    <t>DUOTRAV® SOLUCION OFTALMICA ESTERIL</t>
  </si>
  <si>
    <t>0.04mg/5mg</t>
  </si>
  <si>
    <t>CAJACON UN FRASCO GOTERO OVALADO BLANCO X 2.5 ML EN POLIPROPILENO SINDIOTATICO ( SPP).. TAPA BLANCA EN POLIPROPILENO</t>
  </si>
  <si>
    <t>INVIMA 2007M-0007609</t>
  </si>
  <si>
    <t>ESOMEPRAZOL COLMED 20mgTAB *</t>
  </si>
  <si>
    <t>19982964-4</t>
  </si>
  <si>
    <t>MULTIVITMAINAS Y MINERALES (HERREX FOL 1000) 1mg/100mg TABLETA CUBIERTA CON PELICULA ORAL-1mg/100mg- TABLETAS-TABLETA CUBIERTA CON PELICULA</t>
  </si>
  <si>
    <t>HERREX FOL 1000</t>
  </si>
  <si>
    <t>INVIMA 2008M-0008003</t>
  </si>
  <si>
    <t>FUROATO DE FLUTICASONA</t>
  </si>
  <si>
    <t>OLOPATADINA</t>
  </si>
  <si>
    <t>CAJA POR UN FRASCO GOTERO PEBD POR 3.0 ML CON TAPA GRIS DE PP Y SUBTAPA TRANSPARENTE EN PEBD</t>
  </si>
  <si>
    <t>1.16g</t>
  </si>
  <si>
    <t>INVIMA 2008M-0008250</t>
  </si>
  <si>
    <t>PIPERACILINA/TAZOBACTAM POLVO PARA RECONSTITUIR A SOL. INY.  4.5 G</t>
  </si>
  <si>
    <t>PIPERACILINA/TAZOBACTAM</t>
  </si>
  <si>
    <t>VIAL</t>
  </si>
  <si>
    <t>GENTAMICINA SOLUCION INYECTABLE  160 MG/2 ML</t>
  </si>
  <si>
    <t>GENTAMICINA</t>
  </si>
  <si>
    <t>19989500-3</t>
  </si>
  <si>
    <t>CALCIO ELEMENTAL/VITAMINA D3 POLVO 100000 UI/G(EQUIVALENTE A 200 UI DE VITAMINA D)</t>
  </si>
  <si>
    <t>CITRAGEL</t>
  </si>
  <si>
    <t>315mg/2mg</t>
  </si>
  <si>
    <t>CAJAS POR 30 TABLETAS RECUBIERTAS EN EMPAQUE INDIVIDUAL TIPO BLISTER ALUMINIO/PVDC POR 10 TABLETAS RECUBIE</t>
  </si>
  <si>
    <t>INVIMA 2008M-0008826</t>
  </si>
  <si>
    <t>19990096-2</t>
  </si>
  <si>
    <t>TIOCOLCHICOSIDO</t>
  </si>
  <si>
    <t>BLISTER DE PVDC TRANSPARENTE / ALUMINIO POR 10 TABLETAS. EN CAJA POR 20 TABLETAS</t>
  </si>
  <si>
    <t>INVIMA 2008M-0008887</t>
  </si>
  <si>
    <t>19992938-11</t>
  </si>
  <si>
    <t>ACETAMINOFEN/CAFEINA/NAPROXENO</t>
  </si>
  <si>
    <t>250mg/65mg/220mg</t>
  </si>
  <si>
    <t>CAJA POR12 TABLETAS RECUBIERTAS EN BLISTER PVDC/PE/PVC INCOLORO/ALUMINIO.</t>
  </si>
  <si>
    <t>MOMETASONA 0,0005 SUSPENSION INHALACION/INTRANASAL INHALACION/INTRANASAL-0,0005- FRASCO-SUSPENSION INHALACION/INTRANASAL</t>
  </si>
  <si>
    <t>INVIMA 2009M-0009414</t>
  </si>
  <si>
    <t>NISTATINA</t>
  </si>
  <si>
    <t>NISTATINA100.00 UI/ML SUSPENSION</t>
  </si>
  <si>
    <t>PRESENTACIÓN COMERCIAL: FRASCO X 60 ML. EN PET ÁMBAR B 28 MM . TAPA ALUSUD B- 28 MM</t>
  </si>
  <si>
    <t>NISTATINA USP (EQUIVALENTE A 10 MILLONNES DE U.I.)/OXIDO DE ZINC</t>
  </si>
  <si>
    <t>INSTACALM (NISTATINA + OXIDO DE ZINC 100000 UI + 200 MG./G.) CREMA</t>
  </si>
  <si>
    <t>1816g./20.6g.</t>
  </si>
  <si>
    <t>CAJA CON 1 TUBO COLAPSIBLE DE POLIETILENO DE MEDIA DENSIDAD Y PEBD CON ADHESIVO. CON TAPA Y SELLO DE SEGURIDAD. POR 30 G. DE CREMA.</t>
  </si>
  <si>
    <t>20001247-7</t>
  </si>
  <si>
    <t>ADAPALENO/PEROXIDO DE BENZOILO HIDRATADO</t>
  </si>
  <si>
    <t>0.1g/2.5g</t>
  </si>
  <si>
    <t>CAJA CON FRASCO AIRLESS REDONDO EN POLIPROPILENO CON CIERRE PUMP EN PEBD Y POLIPROPILENO BLANCO POR 30 G.</t>
  </si>
  <si>
    <t>20001976-3</t>
  </si>
  <si>
    <t>DESVENLAFAXINA</t>
  </si>
  <si>
    <t>CAJA POR 14 TABLETAS DE LIBERACIÓN PROLONGADA EN BLISTER PVC/PVDC/ALUMINIO</t>
  </si>
  <si>
    <t>CONDROITIN SULFATO DE SODIO (ORIGEN BOVINO)/HIALURONATO DE SODIO</t>
  </si>
  <si>
    <t>1.8mg/1mg</t>
  </si>
  <si>
    <t>CAJA PLEGADIZA MÁS FRASCO GOTERO DE PEDB Y TAPA DE PEAD POR 15 ML</t>
  </si>
  <si>
    <t>SERTRANQUIL 100 MG CAJA X 250 TAB REC</t>
  </si>
  <si>
    <t>SERTRALINA CLORHIDRATO</t>
  </si>
  <si>
    <t>100 MG</t>
  </si>
  <si>
    <t>20003536</t>
  </si>
  <si>
    <t>CARBONATO DE LITIO</t>
  </si>
  <si>
    <t>CAJA PLEGADIZA X 50 TABLETAS EN BLISTER DE PVC TRANSPARENTE - ALUMINIO X10 TABLETAS CADA UNO</t>
  </si>
  <si>
    <t>20011348-13</t>
  </si>
  <si>
    <t>CARBONATO DE CALCIO/VITAMINA D3</t>
  </si>
  <si>
    <t>600mg/400UI</t>
  </si>
  <si>
    <t>INSTITUCIONAL: FRASCO HPDE COLOR BLANCO X 7 TABLETAS CON TAPA HPDE COLOR BLANCO Y LINNER PET /AL / PE.</t>
  </si>
  <si>
    <t>INVIMA 2012M-0013771</t>
  </si>
  <si>
    <t>A11AA03</t>
  </si>
  <si>
    <t>20015718-2</t>
  </si>
  <si>
    <t xml:space="preserve"> ADABIGATRAN ETEXILATO</t>
  </si>
  <si>
    <t>CAJA POR 30 CAPSULAS DURAS EN BLISTER ALUMINIO/ALUMINIO</t>
  </si>
  <si>
    <t>INVIMA 2015M-0011886-R1</t>
  </si>
  <si>
    <t xml:space="preserve">NDACATEROL </t>
  </si>
  <si>
    <t>ESTUCHE POR 30 CÁPSULAS EN BLISTER PA/ALU/PVC/ + INHALADOR EN ALUMINIO (BREEZHALER).</t>
  </si>
  <si>
    <t>NIMESULIDE</t>
  </si>
  <si>
    <t>CAJA DE CARTÓN CON TUBO COLAPSIBLE DE ALUMINIO. TAPA EN POLIPROPILENO DE COLOR BLANCO POR 10 G</t>
  </si>
  <si>
    <t>ÓXIDO DE ZINC</t>
  </si>
  <si>
    <t>POTE POR 500G EN POLIPROPILENO COLOR BLANCO CON TAPA BLANCA EN POLIPROPILENO.</t>
  </si>
  <si>
    <t>PANTOPRAZOL MAGNESICO DIHIDRATADO 43.04 MG EQUIVALENTE A PANTOPRAZOL</t>
  </si>
  <si>
    <t>CAJA POR 28 TABLETAS DE LIBERACIÓN RETARDADA EN BLÍSTER DE ALUMINIO/ALUMINIO POR 7 TABLETAS RECUBIERTAS</t>
  </si>
  <si>
    <t xml:space="preserve">FENITOINA </t>
  </si>
  <si>
    <t>20040672-26</t>
  </si>
  <si>
    <t>CITRATO DE SODIO/CLORURO DE POTASIO/CLORURO DE SODIO/DEXTROSA (ENERSAL) n/a POLVO ORAL-n/a- SOBRE-POLVO</t>
  </si>
  <si>
    <t>ENERSAL</t>
  </si>
  <si>
    <t>INVIMA 2012M-0013087</t>
  </si>
  <si>
    <t>20041822-10</t>
  </si>
  <si>
    <t>PRESENTACIÓN COMERCIAL GENERICO: CAJA POR 900 TABLETAS EN ENVASE BLISTER PVC TRANSPARENT</t>
  </si>
  <si>
    <t>LOPERAMIDA 2mg TABLETA ORAL</t>
  </si>
  <si>
    <t>20046741-4</t>
  </si>
  <si>
    <t xml:space="preserve">NODOL® FORTE </t>
  </si>
  <si>
    <t>ACETAMINOFEN + CODEINA FOSFATO HEMIHIDRATO</t>
  </si>
  <si>
    <t>325MG/30MG</t>
  </si>
  <si>
    <t>CAJA POR 30 TABLETAS EN BLISTER DE PVC TRANSPARENTE / ALUMINIO POR 10 TABLETAS CADA UNO.</t>
  </si>
  <si>
    <t>HIALURONATO DE SODIO</t>
  </si>
  <si>
    <t>IBONE D GYNOPHA 150mg TAB</t>
  </si>
  <si>
    <t>CLORURO DE SODIO</t>
  </si>
  <si>
    <t>CAJA CON UN TUBO DE ALUMINIO LAMINADO (LDPE/AL/HDPE) Y TAPA DE PP. POR 100 G DE GEL.</t>
  </si>
  <si>
    <t>NAPROXENO SÓDICO/SUMATRIPTAN</t>
  </si>
  <si>
    <t>500mg/85mg</t>
  </si>
  <si>
    <t>CAJA POR 4 TABLETAS RECUBIERTAS EN BLISTER DE PVC-PVDC/ALUMINIO</t>
  </si>
  <si>
    <t>BROMURO DE IPRATROPIO</t>
  </si>
  <si>
    <t>CAJA POR 1 FRASCO DE ALUMINIO PARA AEROSOL POR 10 ML + INSERTO.</t>
  </si>
  <si>
    <t>20070927-4</t>
  </si>
  <si>
    <t>MELATONINA</t>
  </si>
  <si>
    <t>CAJA POR 30 COMPRIMIDOS DE LIBERACIÓN PROLONGADA EN BLISTER PVC/PVDC BLANCO OPACO / ALUMINIO POR 15 COMPRIMIDOS.</t>
  </si>
  <si>
    <t>20072617-3</t>
  </si>
  <si>
    <t xml:space="preserve">ÁCIDO HIPOCLOROSO </t>
  </si>
  <si>
    <t>FRASCO PEAD X 500 ML SPRAY</t>
  </si>
  <si>
    <t>FRACCIÓN FLAVONOIDE PURIFICADA Y MICRONIZADA</t>
  </si>
  <si>
    <t>DAFLON 1000MG. SUSPENSIÓN ORAL</t>
  </si>
  <si>
    <t>CAJAX30SACHETS DE 10 MLCADA UNO</t>
  </si>
  <si>
    <t>INVIMA 2015M-0016408</t>
  </si>
  <si>
    <t>2202-2</t>
  </si>
  <si>
    <t>ALIZAPRIDA TABLETA  50 MG</t>
  </si>
  <si>
    <t>CAJA POR 20 TABLETAS CON 2 BLISTERS DE ALUMINIO/PVC POR 10 TABLETAS CADA UNO.</t>
  </si>
  <si>
    <t>AZITROMICINA 500 MG CAJA X 3 TABL</t>
  </si>
  <si>
    <t>CAJA X 3 TABLETAS</t>
  </si>
  <si>
    <t>INVIMA 2006M-005294R1</t>
  </si>
  <si>
    <t>11492-4</t>
  </si>
  <si>
    <t>AMOXICILINA 500mg/5ml POLVO ORAL-500mg/5ml- FRASCO-POLVO</t>
  </si>
  <si>
    <t>INVIMA 2006M-004374 - R1</t>
  </si>
  <si>
    <t>ACIDO FUSIDICO CREMA  2 %/15 G</t>
  </si>
  <si>
    <t>EMULSIONES</t>
  </si>
  <si>
    <t>CAJA CON UN TUBO COLAPSIBLE DE ALUMINIO POR 15 g.</t>
  </si>
  <si>
    <t>ALPRAZOLAM TABLETA  0.25 MG</t>
  </si>
  <si>
    <t>TRIMEBUTINA 200mg TABLETA ORAL-200mg-0 TABLETAS-TABLETA</t>
  </si>
  <si>
    <t xml:space="preserve"> M 2006 -005684 R1</t>
  </si>
  <si>
    <t>CETIRIZINA 10mg TABLETA ORAL-10mg- TABLETAS-TABLETA</t>
  </si>
  <si>
    <t>INVIMA 2006M- 005296-R1</t>
  </si>
  <si>
    <t>17135-1</t>
  </si>
  <si>
    <t>TRAZODONA GF 50mg TAB EPS *</t>
  </si>
  <si>
    <t>17144-9</t>
  </si>
  <si>
    <t>AMITRIPTILINA CLORHIDRATO</t>
  </si>
  <si>
    <t>25MG</t>
  </si>
  <si>
    <t>CAJA POR 300 TABLETAS, EN BLISTER PVC TRANSPARENTE/ ALUMINIO POR 10 TABLETAS CADA BLISTER (USO INSTITUCIONAL UNIDOSIS)</t>
  </si>
  <si>
    <t>21453-1</t>
  </si>
  <si>
    <t>SUCRALFATO</t>
  </si>
  <si>
    <t>CAJA POR 30 TABLETASEN FOIL TETRACAPA DE PAPEL POUNCH/POLIETILENO / ALUMINIO / POLIETILENO DE SELLO POR 2 TABLETAS FOIL.</t>
  </si>
  <si>
    <t>INVIMA 2016M-002460-R2</t>
  </si>
  <si>
    <t>21767-2</t>
  </si>
  <si>
    <t>TIZANIDINA</t>
  </si>
  <si>
    <t>CAJA POR 15 TABLETAS EN BLISTER DE ALUMINIO / PVC</t>
  </si>
  <si>
    <t>22144-2</t>
  </si>
  <si>
    <t>DIPIRONA</t>
  </si>
  <si>
    <t>CAJA POR 3 AMPOLLAS EN VIDRIO TIPO I COLOR AMBAR POR 5 ML CADA UNA</t>
  </si>
  <si>
    <t>22501-5</t>
  </si>
  <si>
    <t>AGUA GRADO INYECTABLE U.S.P. C.S.P./ BROMURO DE IPRATROPIO ANHIDRO/ SALBUTAMOL BASE 2.5 MG</t>
  </si>
  <si>
    <t>100ml/0.5mg/2.5mg</t>
  </si>
  <si>
    <t>AMPOLLA DE POLIETILENO ATOXICO DE BAJA DENSIDAD POR 10 ML EN CAJA DE CARTÓN LISA POR 50 UNIDADES</t>
  </si>
  <si>
    <t>22511-4</t>
  </si>
  <si>
    <t>CLOZAPINA</t>
  </si>
  <si>
    <t>CAJA DE CARTON POR 20 COMPRIMIDOS EN BLISTER DE TRIPLEX PVC/PE/PVDC-ALUMINIO</t>
  </si>
  <si>
    <t>24032-14</t>
  </si>
  <si>
    <t>ACETAMINOFEN/CODEINA TABLETA O CAPSULA 325+30 MG</t>
  </si>
  <si>
    <t>Caja x 70 tabletas en blíster PVC trasparente/aluminio x 10 tabletas cada blíster.</t>
  </si>
  <si>
    <t>25880-2</t>
  </si>
  <si>
    <t>CAJA POR 20 TABLETAS EN BLÍSTER PVC/PVDC TRANSPARENTE INCOLORO Y ALUMINIO.</t>
  </si>
  <si>
    <t>INVIMA 2016M-008406-R3</t>
  </si>
  <si>
    <t>25941-5</t>
  </si>
  <si>
    <t xml:space="preserve">CLOTRIMAZOL/DEXAMETASONA /NEOMICINA </t>
  </si>
  <si>
    <t>1g/0.04g/0.5g</t>
  </si>
  <si>
    <t>TUBO COLAPSIBLE POR 20 G.</t>
  </si>
  <si>
    <t>26013-1</t>
  </si>
  <si>
    <t>FUSIDATO DE SODIO</t>
  </si>
  <si>
    <t>TUBO COLAPSIBLE DE ALUMINIO POR 10 G</t>
  </si>
  <si>
    <t>26014-2</t>
  </si>
  <si>
    <t>CAJA CON TUBO COLAPSIBLE DE ALUMINIO LACADO POR 15 GRAMOS</t>
  </si>
  <si>
    <t xml:space="preserve">ACETAMINOFEN/CODEINA </t>
  </si>
  <si>
    <t>WINADEINE TABLETAS</t>
  </si>
  <si>
    <t>325mg/8mg</t>
  </si>
  <si>
    <t>NIMODIPINO TABLETA  30 MG</t>
  </si>
  <si>
    <t>NIMOTOP</t>
  </si>
  <si>
    <t>29517-1</t>
  </si>
  <si>
    <t>DEXTROSA EN A.D. SOLUCION INYECTABLE  50 %/500 ML</t>
  </si>
  <si>
    <t>29529-2</t>
  </si>
  <si>
    <t>AMITRIPTILINA CLORHIDRATO/TRIFLUOPERAZINA</t>
  </si>
  <si>
    <t>5mg/0.5mg</t>
  </si>
  <si>
    <t>CAJA POR 120 COMPRIMIDOS EN BLISTER PVDC-ALUMINIO</t>
  </si>
  <si>
    <t>FRASCODEVIDRIOÁMBARX50CÁPSULAS.TAPA EN POLIPROPILENO.CONLINERSORB-IT-CAN</t>
  </si>
  <si>
    <t>30243-1</t>
  </si>
  <si>
    <t>UREA</t>
  </si>
  <si>
    <t>CAJA PLEGADIZA CARTULINA POR 1 TUBO COLAPSIBLE DE POLIETILENO MEZCLA 70/30 PEBD/PEAD POR 60 G.</t>
  </si>
  <si>
    <t>32566-3</t>
  </si>
  <si>
    <t>CAJA DE CARTÓN POR 14 UNIDADES EN BLÍSTER LAMINADO PVC/PVDC/ALU</t>
  </si>
  <si>
    <t>33232-7</t>
  </si>
  <si>
    <t>CAJA POR 50 TABLETAS EN 5 BLÍSTER DE PVC VERDE CON FOIL DE ALUMINIO IMPRESO POR 10 TABLETAS CADA UNO</t>
  </si>
  <si>
    <t>33492-13</t>
  </si>
  <si>
    <t>AMOXICILINA (50MG/ML) POLVO PARA RECONSTITUIR A SOL. ORAL 250 MG/5ML/100 ML</t>
  </si>
  <si>
    <t xml:space="preserve">polvo para suspension oral </t>
  </si>
  <si>
    <t>CAJA CON UN FRASCO PEAD BLANCO Y TAPA EN POLIPROPILENO BLANCA POR 100 ML</t>
  </si>
  <si>
    <t>INVIMA 2020M-010613-R3</t>
  </si>
  <si>
    <t>SULFAMETOXAZOL/TRIMETOPRIM</t>
  </si>
  <si>
    <t>800mg/160mg</t>
  </si>
  <si>
    <t>34421-4</t>
  </si>
  <si>
    <t>AGUA ESTERIL PARA INYECCION 1ml</t>
  </si>
  <si>
    <t>1ml</t>
  </si>
  <si>
    <t>BOLSA PLÁSTICA DE PVC ( PLASTICO GRADO MEDICO)DE DOS SALIDAS. CON BOLSA EXTERNA DE POLIETILENO DE ALTA DENSIDAD POR 500ML.</t>
  </si>
  <si>
    <t>INVIMA 2020M-010787-R2</t>
  </si>
  <si>
    <t>34501-1</t>
  </si>
  <si>
    <t>CAJA PLEGADIZA X 30 TABLETAS EN EMPAQUE BLISTER PVC/ALUMINIO</t>
  </si>
  <si>
    <t>35240-1</t>
  </si>
  <si>
    <t>NIMESULIDA</t>
  </si>
  <si>
    <t>CAJA POR 10 TABLETAS EN BLISTERPVC TRANSPARENTE/ALUMINIO</t>
  </si>
  <si>
    <t>35515-3</t>
  </si>
  <si>
    <t>ACIDO FUSIDICO ANHIDRO/ BETAMETASONA</t>
  </si>
  <si>
    <t>2g/0.1g</t>
  </si>
  <si>
    <t>CAJA CON UN TUBO DE ALUMINIO LACADO POR 15 G CON TAPA DE POLIETILENO EN CAJA PLEGADIZA.</t>
  </si>
  <si>
    <t>35591-3</t>
  </si>
  <si>
    <t>CLONIDINA (0.15MG) TABLETA 150 MCG</t>
  </si>
  <si>
    <t>TABLETAS CON O SIN RECUBR.</t>
  </si>
  <si>
    <t>COMERCIALES: CAJA PLEGADIZA CON 25 BLISTER PVC TRANSPARENTE /ALUMINIO POR 10 TABLETAS C/U</t>
  </si>
  <si>
    <t>36345-4</t>
  </si>
  <si>
    <t>N-BUTILBROMURO DE HIOSCINA/ PARACETAMOL</t>
  </si>
  <si>
    <t>10mg/325mg</t>
  </si>
  <si>
    <t>TABLETA (COMPRIMIDO) RECUBIERTO. BLISTERPVC/ALUMINIO POR 10. CAJAPOR 20 COMPRIMIDOS</t>
  </si>
  <si>
    <t>36471-1</t>
  </si>
  <si>
    <t>PROFENIDINYECTABLE 100 MG/2ML</t>
  </si>
  <si>
    <t>CAJA X 6 AMPOLLAS EN VIDRIO AMBAR TIPO I POR 2 ML C/U</t>
  </si>
  <si>
    <t>37054-3</t>
  </si>
  <si>
    <t>CLORHIDRATO DE SERTRALINA EQUIVALENTE A SERTRALINA (ZOLOF 50) 50mg TABLETA RECUBIERTA ORAL-50mg-0 TABLETAS-TABLETA RECUBIERTA</t>
  </si>
  <si>
    <t>ZOLOF 50</t>
  </si>
  <si>
    <t>INVIMA 2016M-13265-R3</t>
  </si>
  <si>
    <t>37482-1</t>
  </si>
  <si>
    <t>NITROFURAZONA</t>
  </si>
  <si>
    <t>CAJA CON FRASCO DE VIDRIO AMBAR TIPO III CON TAPA DE POLIPROPILENO CON LINER DE CARTON PARAFINADO POR 500 G .</t>
  </si>
  <si>
    <t>37786-1</t>
  </si>
  <si>
    <t>LIDOCAINA CLORHIDRATO</t>
  </si>
  <si>
    <t>36mg</t>
  </si>
  <si>
    <t>CAJA DE CARTON POR 50 UNIDADES: 5 BLISTER POR 10 CARPULES DE VIDRIO TIPO I POR 1.8 ML CADA UNO. CON AGRAFE DE ALUMINIO Y PISTON</t>
  </si>
  <si>
    <t>INVIMA 2016 M-004009 R4</t>
  </si>
  <si>
    <t>38454-8</t>
  </si>
  <si>
    <t>PANZYTRAT 25.000 UI X 20  CAPSULAS</t>
  </si>
  <si>
    <t>PANZYTRAT® 25.000 UI</t>
  </si>
  <si>
    <t>25000UI</t>
  </si>
  <si>
    <t>CAPSULA</t>
  </si>
  <si>
    <t>FRASCO X 20 CAPS</t>
  </si>
  <si>
    <t>PREPODYNE SOLUCION FCO X 30 ML</t>
  </si>
  <si>
    <t>ACIDO FUSIDICO/HIDROCORTISONA</t>
  </si>
  <si>
    <t>1g/2g</t>
  </si>
  <si>
    <t>CAJA DE CARTÓN CON 1 TUBO COLAPSIBLE DE ALUMINIO LACADOPOR 15 G DE PRODUCTO</t>
  </si>
  <si>
    <t>38991-2</t>
  </si>
  <si>
    <t xml:space="preserve">TRIAMCINOLONA </t>
  </si>
  <si>
    <t>CAJA DE CARTÓN CON 1 VIAL DE VIDRIO TRANSPARENTE TIPO I POR 5 ML</t>
  </si>
  <si>
    <t>39005-2</t>
  </si>
  <si>
    <t>LIDOCAINA BASE</t>
  </si>
  <si>
    <t>CAJA CON UN TUBO COLAPSIBLE DE ALUMINIOPOR 10 GRAMOS</t>
  </si>
  <si>
    <t>39734-2</t>
  </si>
  <si>
    <t>CAJA PLEGADIZA CON UN TUBO COLAPSIBLE DE ALUMINIO POR 20 G.</t>
  </si>
  <si>
    <t>40064-1</t>
  </si>
  <si>
    <t>CAJA DE CARTON CON TUBO DE ALUMINIO COLAPSIBLE POR 50 G.</t>
  </si>
  <si>
    <t>40260-2</t>
  </si>
  <si>
    <t>CIANOCOBALAMINA</t>
  </si>
  <si>
    <t>40514-1</t>
  </si>
  <si>
    <t>IBUPROFENO (MOTRIN® 800  RETARD) 800mg TABLETA DE LIBERACION PROLONGADA ORAL-800mg- TABLETAS-TABLETA DE LIBERACION PROLONGADA</t>
  </si>
  <si>
    <t>MOTRIN® 800  RETARD</t>
  </si>
  <si>
    <t>INVIMA 2013M-013322-R2</t>
  </si>
  <si>
    <t>40526-1</t>
  </si>
  <si>
    <t>CARVEDILOL TABLETA  25 MG</t>
  </si>
  <si>
    <t>CAJA POR 28 TABLETAS EN BLISTER ALUMINIO/ALUMINIO.</t>
  </si>
  <si>
    <t>40600-3</t>
  </si>
  <si>
    <t>APRONAX BAYER 550mg TAB *</t>
  </si>
  <si>
    <t>41269-1</t>
  </si>
  <si>
    <t>XANAX 1.0 MG CAJA X 30 TABLETAS</t>
  </si>
  <si>
    <t>ALPRAZOLAM</t>
  </si>
  <si>
    <t>1.0MG</t>
  </si>
  <si>
    <t>CAJA X 30 TAB</t>
  </si>
  <si>
    <t>TRIAZOLAM</t>
  </si>
  <si>
    <t>42753-1</t>
  </si>
  <si>
    <t>SINAXAR "A" ARMOFAR TAB *</t>
  </si>
  <si>
    <t>44403-2</t>
  </si>
  <si>
    <t>DICLOXACILINA CAPSULA  500 MG</t>
  </si>
  <si>
    <t>CLOSTRIDIUM BOTULINUM TOXINA TIPO A 100 UNIDADES (EQUIVALENTE EN PESO A 4.80 NANOGRAMOS DE NEUROTOXINA)</t>
  </si>
  <si>
    <t>INVIMA 2014M-014172-R2</t>
  </si>
  <si>
    <t>46783-1</t>
  </si>
  <si>
    <t>AMLODIPINO BESILATO TABLETA  5 MG</t>
  </si>
  <si>
    <t> TABLETAS CON O SIN RECUBR</t>
  </si>
  <si>
    <t>USO INSTITUCIONAL: CAJA POR 600 TABLETAS EN BLISTER DE PVC-PVDC / FOIL ALUMINIO POR 10 TABLETAS C/U</t>
  </si>
  <si>
    <t>47085-6</t>
  </si>
  <si>
    <t>ACETAMINOFEN/TIZANIDINA</t>
  </si>
  <si>
    <t>TIZAFEN</t>
  </si>
  <si>
    <t>350mg/2mg</t>
  </si>
  <si>
    <t xml:space="preserve"> TABLETA RECUBIERTA</t>
  </si>
  <si>
    <t>CAJA PLEGADIZA X 20 TABLETAS EN BLÍSTER PVC/PVDC TRANSPARENTE/ALUMINIO.</t>
  </si>
  <si>
    <t xml:space="preserve">CIPROFLOXACINO </t>
  </si>
  <si>
    <t>BENZAC AC 5% WASH GEL GALDERM</t>
  </si>
  <si>
    <t>50537-1</t>
  </si>
  <si>
    <t>CLINDAMICINA 0,01</t>
  </si>
  <si>
    <t>CLINDAMICINA A-G SOLUCION 1% X 30 ML</t>
  </si>
  <si>
    <t>FRASCO</t>
  </si>
  <si>
    <t>51063-3</t>
  </si>
  <si>
    <t>CAJAX 100TABLETAS ENBLISTER PVC TRANSPARENTE INCOLORO/ALUMINIOX10 TABLETAS CADABLISTER</t>
  </si>
  <si>
    <t>INVIMA 2016M-003367-R2</t>
  </si>
  <si>
    <t>51066-1</t>
  </si>
  <si>
    <t>CIPROFLOXACINA TABLETA  500 MG</t>
  </si>
  <si>
    <t>RIFOCINA SANOFI SPRAY</t>
  </si>
  <si>
    <t>51330-17</t>
  </si>
  <si>
    <t>IBUPROFENOCOMPRESIÓN DIRECTA66.0 %606.061 MGEQUIVALENTE A IBUPROFENO</t>
  </si>
  <si>
    <t>USO INSTITUCIONAL: CAJA POR 100 TABLETAS EN BLISTER PVC TRANSPARENTE / ALUMINIO POR 10 TABLETAS C/U</t>
  </si>
  <si>
    <t>51522-8</t>
  </si>
  <si>
    <t>Acetaminofen/codeina (winadeine f) 325mg /30mg tableta oral 10 TABLETAS</t>
  </si>
  <si>
    <t>WINADEINE F</t>
  </si>
  <si>
    <t>325MG /30MG</t>
  </si>
  <si>
    <t>INVIMA 2015M-002615-R2</t>
  </si>
  <si>
    <t>KETOROLACO TROMETAMINA APIROGENA 30mg/mL INYECTABLES INTRAMUSCULAR-30mg/mL- AMPOLLA-INYECTABLES</t>
  </si>
  <si>
    <t>INVIMA 2015M-001675-R2</t>
  </si>
  <si>
    <t>TRIAMCINOLONA ACETONIDA NASAL SUSPENSION PARA INHALACION  55 MCG/DOSIS/120 DOSIS</t>
  </si>
  <si>
    <t>54071-2</t>
  </si>
  <si>
    <t>TRIMETOPRIM/SULFAMETOXAZOL TABLETA 80+400 MG</t>
  </si>
  <si>
    <t>54570-4</t>
  </si>
  <si>
    <t>LORATADINA 10mg TABLETA ORAL</t>
  </si>
  <si>
    <t>54889-2</t>
  </si>
  <si>
    <t>BROMHIDRATO DE FENOTEROL/BROMURO DE IPRATROPIO</t>
  </si>
  <si>
    <t>0.5mg/0.25mg</t>
  </si>
  <si>
    <t>USO INSTITUCIONAL: CAJA CON FRASCO DE VIDRIO ÁMBAR TIPO III. TAPÓN DE POLIETILENO Y TAPA EN POLIPROPILENO POR 20ML + INSERTO</t>
  </si>
  <si>
    <t>55176-1</t>
  </si>
  <si>
    <t>CEFADROXILO 500mg CAPSULA ORAL</t>
  </si>
  <si>
    <t>INVIMA 2006 M-005433 R1</t>
  </si>
  <si>
    <t>56400-1</t>
  </si>
  <si>
    <t>ENOXAPARINA SOLUCION INYECTABLE  60 MG/0.6 ML</t>
  </si>
  <si>
    <t>CLEXANE</t>
  </si>
  <si>
    <t>57145-4</t>
  </si>
  <si>
    <t>CAJA POR 10 TABLETAS EN BLISTER ALUMINIO/PE-ALUMINIO/PE.</t>
  </si>
  <si>
    <t>PROXIGEL GEL</t>
  </si>
  <si>
    <t>58027-10</t>
  </si>
  <si>
    <t>325mg/15mg</t>
  </si>
  <si>
    <t>PRESENTACION INSTITUCIONAL:CAJA POR 100 TABLETAS EN BLISTERPVC - ALUMINIO</t>
  </si>
  <si>
    <t>CLOBETASOL (DERMOVATE) LOCION CAPILAR 60 ML</t>
  </si>
  <si>
    <t>0,05 G</t>
  </si>
  <si>
    <t>LOCIÓN</t>
  </si>
  <si>
    <t>FRASCO X 60ML</t>
  </si>
  <si>
    <t>ACETAMINOFEN 325 MG+FOSFATO DE CODEINA 30 MG CAJA X 30 COMP</t>
  </si>
  <si>
    <t>CLONAZEPAM TABLETA  2 MG</t>
  </si>
  <si>
    <t>CLONAZEPAM (1ML=30GOTAS) SOLUCION ORAL  2.5 MG/ML/20 ML</t>
  </si>
  <si>
    <t>FRASCO DE VIDRIO TIPO III AMBAR CON TAPA Y TAPÓN GOTERO EN PEAD POR 20mL</t>
  </si>
  <si>
    <t>INVIMA 2016M- 007554R-3</t>
  </si>
  <si>
    <t>63504-1</t>
  </si>
  <si>
    <t>CLONAZEPAM</t>
  </si>
  <si>
    <t>CAJA X 30 TABLETAS EN BLISTER DE ALUMINIO/PVC.</t>
  </si>
  <si>
    <t>INVIMA 2016M- 007555-R3</t>
  </si>
  <si>
    <t>200107-2</t>
  </si>
  <si>
    <t>BONAC GEL AL 4% X 30 GR</t>
  </si>
  <si>
    <t>ERITROMICINA</t>
  </si>
  <si>
    <t>TUBO</t>
  </si>
  <si>
    <t>205264-1</t>
  </si>
  <si>
    <t>GLICERINA CARBONATADA FCO x 30 ML UND</t>
  </si>
  <si>
    <t>206166-3</t>
  </si>
  <si>
    <t>DIMARD 200 MG CAJA X 20 TAB REC INSTITUCIONAL</t>
  </si>
  <si>
    <t>HIDROXICLOROQUINA 200 MG</t>
  </si>
  <si>
    <t>200 MG</t>
  </si>
  <si>
    <t>CAJA X 20 TAB</t>
  </si>
  <si>
    <t>206903-4</t>
  </si>
  <si>
    <t>HEPARINA SÓDICA</t>
  </si>
  <si>
    <t>TUBO DE ALUMINIO RECUBIERTO POR BARNIZ DERECINAS EPÓXICAS FENÓLICAS CON TAPA DE POLIETILENO POR 30G.</t>
  </si>
  <si>
    <t>INVIMA 2010 M-13740 R1</t>
  </si>
  <si>
    <t>207110-1</t>
  </si>
  <si>
    <t xml:space="preserve">CARBONATO DE CALCIO </t>
  </si>
  <si>
    <t>CARBONATO DE CALCIO 600 MG TABLETAS</t>
  </si>
  <si>
    <t>60 mg</t>
  </si>
  <si>
    <t>CAJA POR 1000 TABLETAS EN BLISTER PVC/ALUMINIO POR 10 TABLETASCON DESTINO A ENTIDADES.</t>
  </si>
  <si>
    <t>INVIMA 2009 M- 012717 R-1</t>
  </si>
  <si>
    <t>A02AA01</t>
  </si>
  <si>
    <t>209244-5</t>
  </si>
  <si>
    <t xml:space="preserve"> AMOXICILINA/ACIDO CLAVULANICO</t>
  </si>
  <si>
    <t>875mg/125mg</t>
  </si>
  <si>
    <t>CAJA PLEGADIZA CON 14 TABLETAS RECUBIERTAS EN DOS BLÍSTER PVD/PVDC-ALUMINIO POR 7 TABLETAS CADA UNO. DENTRO DE UNA BOLSA DE ALUMINIO DESECADA Y CON SELLO DE SEGURIDAD EN LA CAJA.</t>
  </si>
  <si>
    <t>210692-2</t>
  </si>
  <si>
    <t>RUMONAL LEGRAND 7,5mg TAB *</t>
  </si>
  <si>
    <t>ZYPREXA 10 MG CAJA X 14 COMP REC</t>
  </si>
  <si>
    <t>OLANZAPINA</t>
  </si>
  <si>
    <t xml:space="preserve">10 MG </t>
  </si>
  <si>
    <t xml:space="preserve">CAJA X 14 </t>
  </si>
  <si>
    <t>LATANOPROST</t>
  </si>
  <si>
    <t>214137-1</t>
  </si>
  <si>
    <t>FUROATO DE MOMETASONA MONOHIDRATO EQUIVALENTE A FUROATO DE MOMETASONA ANHIDRA. (NASONEX® ) 0.05% SUSPENSION NASAL INHALACION-0.05%- FRASCO-SUSPENSION NASAL</t>
  </si>
  <si>
    <t xml:space="preserve">NASONEX® </t>
  </si>
  <si>
    <t>INVIMA 2007M-006560-R1</t>
  </si>
  <si>
    <t>214396-2</t>
  </si>
  <si>
    <t>CAJA X 1 AMPOLLETA EN VIDRIO TIPO I DE 15 MG/1.5 ML.</t>
  </si>
  <si>
    <t>215608-1</t>
  </si>
  <si>
    <t>LAMICTAL TABLETAS DISPERSABLE 100 MG</t>
  </si>
  <si>
    <t>CAJA POR 30 TABLETAS EN BLISTER PVC/PVDC-ALUMINIO</t>
  </si>
  <si>
    <t>INVIMA 2007M- 007181- R1</t>
  </si>
  <si>
    <t>BRIMONIDINA SOLUCION OFTALMICA  2 MG/ML/5 ML</t>
  </si>
  <si>
    <t>solucion oftalmica</t>
  </si>
  <si>
    <t>MORFINA CLORHIDRATO</t>
  </si>
  <si>
    <t>CAJA CON UN FRASCO DE VIDRIO AMBAR TIPO IIIX30 ML + TAPA DE POLIPROPILENO</t>
  </si>
  <si>
    <t>218588-7</t>
  </si>
  <si>
    <t>SEROXAT 20 MG X 20  TABLETAS</t>
  </si>
  <si>
    <t>PAROXETINA</t>
  </si>
  <si>
    <t>20MG</t>
  </si>
  <si>
    <t>INVIMA 2008M-010026R1</t>
  </si>
  <si>
    <t xml:space="preserve">NARATRIPTAN </t>
  </si>
  <si>
    <t>224715-1</t>
  </si>
  <si>
    <t>QUETIAPINA (SEROQUEL) 100mg TABLETA CUBIERTA CON PELICULA ORAL-100mg-0 TABLETAS-TABLETA CUBIERTA CON PELICULA</t>
  </si>
  <si>
    <t>SEROQUEL</t>
  </si>
  <si>
    <t>INVIMA 2007M-010057R1</t>
  </si>
  <si>
    <t>224717-3</t>
  </si>
  <si>
    <t>FUMARATO DE QUETIAPINA (230,26MG), EQUIVALENTE A QUETIAPINA (SEROQUEL® 200 ) 200mg TABLETA CUBIERTA CON PELICULA ORAL-200mg- TABLETAS-TABLETA CUBIERTA CON PELICULA</t>
  </si>
  <si>
    <t xml:space="preserve">SEROQUEL® 200 </t>
  </si>
  <si>
    <t>INVIMA 2007M-010088-R1</t>
  </si>
  <si>
    <t>224719-3</t>
  </si>
  <si>
    <t>FUMARATO QUETIAPINA (28,78MG). EQUIVALENTE A QUETIAPINA (SEROQUEL 25 ) 25mg TABLETA CUBIERTA CON PELICULA ORAL-25mg-0 TABLETAS-TABLETA CUBIERTA CON PELICULA</t>
  </si>
  <si>
    <t xml:space="preserve">SEROQUEL 25 </t>
  </si>
  <si>
    <t>INVIMA 2007M-010058-R1</t>
  </si>
  <si>
    <t>225160-5</t>
  </si>
  <si>
    <t>OXICODONA</t>
  </si>
  <si>
    <t>CAJA CON UN FRASCO DE POLIETILENO DE ALTA DENSIDAD POR 30 TABLETAS DE LIBERACION CONTROLADA</t>
  </si>
  <si>
    <t>225161-5</t>
  </si>
  <si>
    <t>225162-4</t>
  </si>
  <si>
    <t>CAJA CON UN FRASCO DE POLIETILENO DE ALTA DENSIDAD POR 30 COMPRIMIDOS</t>
  </si>
  <si>
    <t>226266-1</t>
  </si>
  <si>
    <t>ACETILCISTEINA POLVO GRANULOS PARA RECONSTITUIR A SOL. ORAL  600 MG</t>
  </si>
  <si>
    <t>CAJA POR 10 SOBRES DE FOIL ALUMINIO-ALUMINIO POR 1,5 G. CADA UNO</t>
  </si>
  <si>
    <t>226891-3</t>
  </si>
  <si>
    <t xml:space="preserve">CARBOXIMETILCELULOSA </t>
  </si>
  <si>
    <t>CAJA CON UN FRASCO GOTERO EN POLIETILENO DE BAJA DENSIDAD POR 15ML</t>
  </si>
  <si>
    <t>227030-2</t>
  </si>
  <si>
    <t>CLOMIPRAMINA</t>
  </si>
  <si>
    <t>CAJA X 40 TABLETAS RECUBIERTAS EN BLISTER DE ALU/PVC/PE/PVDC</t>
  </si>
  <si>
    <t>227031-4</t>
  </si>
  <si>
    <t>CAJA DE CARTÓN POR 10 TABLETAS RECUBIERTAS DE LIBERACIÓN PROLONGADA EN BLÍSTER ALUMINIO PVC. BLÍSTER POR 10 TABLETAS DE LIBERACIÓN PROLONGADA</t>
  </si>
  <si>
    <t>227311-3</t>
  </si>
  <si>
    <t>VENLAFAXINA (EFEXOR XR) 75mg CAPSULA DE LIBERACION PROLONGADA ORAL 10 CAPSULAS</t>
  </si>
  <si>
    <t>EFEXOR XR</t>
  </si>
  <si>
    <t>75MG</t>
  </si>
  <si>
    <t>CAJA CON BLISTER PVC /ALUMINIO POR 30 CAPSULAS (BLISTER POR 10 CAPSULAS).</t>
  </si>
  <si>
    <t>227312-3</t>
  </si>
  <si>
    <t>VENLAFAXINA (EFEXOR XR) 150mg CAPSULA DE LIBERACION PROLONGADA ORAL 10 CAPSULAS</t>
  </si>
  <si>
    <t xml:space="preserve">150MG </t>
  </si>
  <si>
    <t>CAJA POR 30 CAPSULAS EN BLISTER DE PVC/ALUMINIO POR 10 CAPSULAS C/U.</t>
  </si>
  <si>
    <t>227365-7</t>
  </si>
  <si>
    <t>CARBAMAZEPINA</t>
  </si>
  <si>
    <t>CAJA DE CARTON CON 20 GRAGEAS EN SISTEMA BLISTER ALUMINIO /PVC/PE/PVDC</t>
  </si>
  <si>
    <t>227368-5</t>
  </si>
  <si>
    <t>Diclofenaco sodico (voltaren) 50mg 30 TABLETAS</t>
  </si>
  <si>
    <t>VOLTAREN</t>
  </si>
  <si>
    <t>50MG</t>
  </si>
  <si>
    <t>CAJA POR 30 TABLETAS EN BLISTER TRIPLEX PVC/PE/PVDC-ALUMINIO</t>
  </si>
  <si>
    <t>227370-1</t>
  </si>
  <si>
    <t>NUCLEO: DICLOFENACO SODICO</t>
  </si>
  <si>
    <t>CAJA POR 10 TABLETAS EN BLISTER ALUMINIO/PVC/PE/PVDC</t>
  </si>
  <si>
    <t>CAJA CON 20 TABLETAS CUBIERTAS EN BLISTER PVDC: ALUMINIO/PVC/PE/PVDC</t>
  </si>
  <si>
    <t>229753-1</t>
  </si>
  <si>
    <t>HIDROXIPROPILMETILCELULOSA 3.0 MG SOLUCION OFTALMICA X 15 ML</t>
  </si>
  <si>
    <t>OPHTHACRIL 0.3% SLN OFT ESTERIL FCO X 15 ML</t>
  </si>
  <si>
    <t>DORZOLAMIDA/ TIMOLOL</t>
  </si>
  <si>
    <t>20mg/5mg</t>
  </si>
  <si>
    <t>SOPHIXIN OFTENO 0.3% SLN OFT ESTERIL FCO X 5 ML</t>
  </si>
  <si>
    <t>FCO X 5 ML</t>
  </si>
  <si>
    <t xml:space="preserve">INVIMA 2019M-012285-R2 </t>
  </si>
  <si>
    <t>230337-1</t>
  </si>
  <si>
    <t>TRAZIDEX SOPHIA UNG</t>
  </si>
  <si>
    <t xml:space="preserve">PREDNISOLONA </t>
  </si>
  <si>
    <t>1980020-1</t>
  </si>
  <si>
    <t>IBUPROFENO TABLETA O CAPSULA  800 MG</t>
  </si>
  <si>
    <t>LISADO LIOFILIZADO DE E.COLI</t>
  </si>
  <si>
    <t>1980471-3</t>
  </si>
  <si>
    <t>CAJA POR 20 COMPRIMIDOS EN BLISTER TRIPLEX PVC/PE/PVDC-ALUMINIO</t>
  </si>
  <si>
    <t>1980782-2</t>
  </si>
  <si>
    <t>FLUCONAZOL GF 150mg CAP *</t>
  </si>
  <si>
    <t>1980804-2</t>
  </si>
  <si>
    <t>ATROVENT ® SOLUCION PARA INHALAR</t>
  </si>
  <si>
    <t>0,25 mg</t>
  </si>
  <si>
    <t>SOLUCIONES PARA NEBULIZADORES O INHALADORES</t>
  </si>
  <si>
    <t>CAJA CON UN FRASCO DE VIDRIO TIPO III COLOR AMBAR POR 20 ML. TAPON GOTERO DE POLIETILENO DE BAJA DENSIDAD YTAPA PLASTICA DE POLIPROPILENO</t>
  </si>
  <si>
    <t>INVIMA 2013M-000227-R2</t>
  </si>
  <si>
    <t>1981505-6</t>
  </si>
  <si>
    <t>GEMFIBROZILO GF 600mgTAB EPS *</t>
  </si>
  <si>
    <t>DICLOFENACO DIETILAMINA BP 1.160 G (EQUIVALENTE A DICLOFENACO SÓDICO)</t>
  </si>
  <si>
    <t>INVIMA 2007M-006750 R1</t>
  </si>
  <si>
    <t>1984133-1</t>
  </si>
  <si>
    <t>CEFALEXINA TABLETA O CAPSULA  500 MG</t>
  </si>
  <si>
    <t xml:space="preserve">tableta  </t>
  </si>
  <si>
    <t>CAJA POR 8 TABLETAS EN BLISTER DE ALU/ PVC TRANSPARENTE X 8 TABLETAS .</t>
  </si>
  <si>
    <t>19900510-10</t>
  </si>
  <si>
    <t>CAJA POR 100 TABLETAS EN BLISTER PVC ALUMINIO</t>
  </si>
  <si>
    <t>19900511-3</t>
  </si>
  <si>
    <t>IBUPROFENO 600 MG TABLETA</t>
  </si>
  <si>
    <t>MOTRIN 600 MG CAJA X 30 TAB</t>
  </si>
  <si>
    <t>19900625-1</t>
  </si>
  <si>
    <t>SALBUTAMOL</t>
  </si>
  <si>
    <t>CAJA. TUBO METÁLICO (CANISTER) EN ADAPTADOR PLÁSTICO CON 200 DOSIS</t>
  </si>
  <si>
    <t>19900840-6</t>
  </si>
  <si>
    <t>Celecoxib (celebrex) 200mg capsula oral 2 CAPSULAS</t>
  </si>
  <si>
    <t>CELEBREX</t>
  </si>
  <si>
    <t>CÁPSULA DE GELATINA DURA</t>
  </si>
  <si>
    <t>CAJA X 20 CAPSULAS ENBLISTER DE PVC CLARO U OPACO /ALUMINIO.</t>
  </si>
  <si>
    <t>19902058-2</t>
  </si>
  <si>
    <t>MOXIFLOXACINO CLORHIDRATO 436,8 EQUIVALENTE A MOXIFLOXACINO (AVELOX 400 ) 400mg TABLETA RECUBIERTA ORAL-400mg- COMPRIMIDOS-TABLETA RECUBIERTA</t>
  </si>
  <si>
    <t xml:space="preserve">AVELOX 400 </t>
  </si>
  <si>
    <t>INVIMA 2009 M-13626-R1</t>
  </si>
  <si>
    <t>19902389-3</t>
  </si>
  <si>
    <t>CAJA DE CARTON POR 30 TABLETAS EN BLISTER DE ALUMINIO /PVC</t>
  </si>
  <si>
    <t>19902391-5</t>
  </si>
  <si>
    <t>ATIVAN 1 MG TABLETAS</t>
  </si>
  <si>
    <t>CAJA DE CARTON POR 80 TABLETAS EN BLISTER ALUMINIO /PVC</t>
  </si>
  <si>
    <t>19902446-4</t>
  </si>
  <si>
    <t>DICLOFENAC GF  50mgTAB EPS *</t>
  </si>
  <si>
    <t>19902533-3</t>
  </si>
  <si>
    <t>500mcg/50mcg</t>
  </si>
  <si>
    <t>CAJA DE CARTÓN CON INHALADOR PLÁSTICO DISKUS MULTIDOSIS POR 60 DOSIS. ENVASADO EN TIRAS DE FOIL LAMINADO POR 60 ALVÉOLOS Y USADO COMO EMPAQUE SECUNDARIO UNA ENVOLTURA DE FOIL LAMINADO.</t>
  </si>
  <si>
    <t>19902534-4</t>
  </si>
  <si>
    <t>100ćg/50ćg</t>
  </si>
  <si>
    <t>CAJA DE CARTÓN CON INHALADOR PLÁSTICO DISKUM. MULTIDOSIS POR 60 DOSISI ENVASADO EN TIRAS DE FOIL LAMINADO POR 60 ALVEOLOS Y USADO COMO EMPAQUE SECUNDARIO UNA ENVOLTURA DE FOIL LAMINADO.</t>
  </si>
  <si>
    <t>19902785-3</t>
  </si>
  <si>
    <t>MULTIVITMAINAS Y MINERALES (CALCIBON D 315) 200 IU /315mg TABLETA CUBIERTA CON PELICULA ORAL-200 IU /315mg- FRASCO-TABLETA CUBIERTA CON PELICULA</t>
  </si>
  <si>
    <t>CALCIBON D 315</t>
  </si>
  <si>
    <t>MELOXICAM CAPSULA BLANDA  7.5 MG</t>
  </si>
  <si>
    <t>DOXOFILINA</t>
  </si>
  <si>
    <t>19904162-2</t>
  </si>
  <si>
    <t>DALTEPARINASÓDICA</t>
  </si>
  <si>
    <t>CAJA PLEGADIZA POR 10 JERINGAS PRELLENADAS DE VIDRIO TIPO I CON TAPÓN POR 0.2ML DE SOLUCIÓN INYECTABLE C/U + NEEDLE TRAP OPCIONAL</t>
  </si>
  <si>
    <t>19904368-3</t>
  </si>
  <si>
    <t>VITAMINA A PALMITATO</t>
  </si>
  <si>
    <t>CAJA POR 50 CAPSULAS BLANDAS EN BLISTER PVC/FOIL ALUMINIO</t>
  </si>
  <si>
    <t>19904497-5</t>
  </si>
  <si>
    <t>ACETILCISTEINA (FLUIMUCIL 2%) 100mg/5ml JARABE ORAL-100mg/5ml- FRASCO-JARABE</t>
  </si>
  <si>
    <t>FLUIMUCIL 2%</t>
  </si>
  <si>
    <t>INVIMA 2009 M-13718-R1</t>
  </si>
  <si>
    <t>CLOBETAZOL PROPIONATO</t>
  </si>
  <si>
    <t>INVIMA 2016M-13898-R2</t>
  </si>
  <si>
    <t xml:space="preserve">FENOBARBITAL </t>
  </si>
  <si>
    <t>INVIMA 2010 M-14111-R1</t>
  </si>
  <si>
    <t>19908192-2</t>
  </si>
  <si>
    <t>BISOPROLOL (CONCOR) 2.5mg TABLETA ORAL-2.5mg- FRASCO-TABLETA</t>
  </si>
  <si>
    <t>CONCOR</t>
  </si>
  <si>
    <t>INVIMA 2015 M- 014655-R2</t>
  </si>
  <si>
    <t>ACIDO POLIACRÍLICO</t>
  </si>
  <si>
    <t>IBUPROFENO/METOCARBAMOL</t>
  </si>
  <si>
    <t>200mg/500mg</t>
  </si>
  <si>
    <t>INVIMA 2016 M-014757-R2</t>
  </si>
  <si>
    <t>19908545-3</t>
  </si>
  <si>
    <t>TRILEPTAL NOVAR 600mg EPS RC7*</t>
  </si>
  <si>
    <t>19910346-16</t>
  </si>
  <si>
    <t>DIOVAN HCT 160/12.5 MG  X 28 GRAGEAS.</t>
  </si>
  <si>
    <t>VALSARTAN - HIDROCLOROTIAZIDA</t>
  </si>
  <si>
    <t>160+12.5MG</t>
  </si>
  <si>
    <t>GRAGEA</t>
  </si>
  <si>
    <t>CAJA X 28 GRAGEAS</t>
  </si>
  <si>
    <t>CLOTRIMAZOL CREMA  1 %/40 G</t>
  </si>
  <si>
    <t>CAJA DE CARTON CON UN TUBO COLAPSIBLE DE ALUMINIO Y TAPA DE PP, POR 40 G DE CREMA.</t>
  </si>
  <si>
    <t>NAFAZOLINA CLORHIDRATO</t>
  </si>
  <si>
    <t>19913258-1</t>
  </si>
  <si>
    <t>250ćg/25ćg</t>
  </si>
  <si>
    <t>CAJA CON UN CARTUCHO INHALADOR METÁLICO CUBIERTO INTERNAMENTE CON FLUOROPOLIMERO. SELLADO CON VÁLVULA MEDIDORA DE POLIPROPOLENO. FIJADA A UN ACTUADOR DE POLIPROPILENO INCORPORANDO UN ORIFICIO ATOMIZADOR Y UNA TAPA. CONTENIENDO 120 DOSIS</t>
  </si>
  <si>
    <t>19913730-1</t>
  </si>
  <si>
    <t>OLANZAPINA TABLETA  10 MG</t>
  </si>
  <si>
    <t>CITICOLINA TABLETA RECUBIERTA  500 MG</t>
  </si>
  <si>
    <t>INVIMA 2018M-0000346-R2</t>
  </si>
  <si>
    <t>19914656-5</t>
  </si>
  <si>
    <t>Caja plegadiza X 300 Tabletas (PVC/Aluminio) 30 Blister X 10 Tabletas</t>
  </si>
  <si>
    <t>19914657-3</t>
  </si>
  <si>
    <t>CAJA PLEGADIZA X30 TABLETAS BLISTER PVC-PVDC - ALUMINIO 3 BLISTERX 10 TABLETAS.</t>
  </si>
  <si>
    <t>19914806-3</t>
  </si>
  <si>
    <t>SULFATO FERROSO</t>
  </si>
  <si>
    <t>BLISTER PVC / ALUMINIIO POR 10 TABLETAS EMPACADAS EN CAJA PLEGABLE POR 300 TABLETAS RECUBIERTAS(</t>
  </si>
  <si>
    <t>19915411-2</t>
  </si>
  <si>
    <t>ESOMEPRAZOL (NEXIUM MUPS) 20mg TABLETA CUBIERTA CON PELICULA ORAL-20mg-4 TABLETAS-TABLETA CUBIERTA CON PELICULA</t>
  </si>
  <si>
    <t>NEXIUM MUPS</t>
  </si>
  <si>
    <t>INVIMA 2011M-0000165-R1</t>
  </si>
  <si>
    <t>19915412-3</t>
  </si>
  <si>
    <t>ESOMEPRAZOL (NEXIUM MUPS) 40mg TABLETA CON CUBIERTA ENTERICA CON PELICULA ORAL 7 TABLETAS</t>
  </si>
  <si>
    <t>CAJA POR 28 COMPRIMIDOS EN BLISTER DE ALU/ALU (4 BLISTER POR 7 COMPRIMIDOS GASTRORESISTENTES)</t>
  </si>
  <si>
    <t>19915569-1</t>
  </si>
  <si>
    <t>BETAMETASONA GF 0,1% CREMA</t>
  </si>
  <si>
    <t>19917258-12</t>
  </si>
  <si>
    <t>CAJA POR 14 TABLETAS EN BLISTER ALU/ALU</t>
  </si>
  <si>
    <t>19918722-3</t>
  </si>
  <si>
    <t>CAJA PLEGADIZA DE PVP POR 30 COMPRIMIDOS EN BLISTER DE ALUMINIO/PVC/PVDC INCOLORO.</t>
  </si>
  <si>
    <t>19918906-2</t>
  </si>
  <si>
    <t>BUDESONIDA/FORMOTEROL FUMARATO</t>
  </si>
  <si>
    <t>160mcg/4.5mcg</t>
  </si>
  <si>
    <t>COMERCIAL: CAJA POR 1 INHALADOR. INHALADOR DE POLVO SECO POR 120 DOSIS.</t>
  </si>
  <si>
    <t>19919864-2</t>
  </si>
  <si>
    <t>ACETATO DE ALUMINIO 0.053% X 120 ML</t>
  </si>
  <si>
    <t>ACETATO DE ALUMINIO A-G LOCION X 120 ML</t>
  </si>
  <si>
    <t>19919875-1</t>
  </si>
  <si>
    <t>FRASCOS PLASTICOS DE PVC RIGIDO CON TAPA DISC-TOP DE POLIPROPILENO CON 50 ML</t>
  </si>
  <si>
    <t>19920065-2</t>
  </si>
  <si>
    <t>CLONAZEPAM (1ML=30GOTAS) SOLUCION ORAL  2.5 MG/ML/30 ML</t>
  </si>
  <si>
    <t>Caja con frasco gotero x 30 mL Blanco en polietileno de Baja densidad impreso, con tapa de seguridad blanca en polipropileno . ( marca )</t>
  </si>
  <si>
    <t>INVIMA 2018M-0000487-R2</t>
  </si>
  <si>
    <t>19921043-1</t>
  </si>
  <si>
    <t>CLOTRIMAZOL/NEOMICINA/BETAMETASONA CREMA 1+0.5+0.04 %   /40 G</t>
  </si>
  <si>
    <t>CLOTRIMAZOL CREMA 1 GRAMO</t>
  </si>
  <si>
    <t>CAJA CON UN TUBO COLAPSIBLE DE POLIETILENO, LINER DE ALUMINIO Y TAPA DE POLIPROPILENO POR 20 G.</t>
  </si>
  <si>
    <t>LEVOMEPROMAZINA</t>
  </si>
  <si>
    <t>19922562-6</t>
  </si>
  <si>
    <t>DIPIRONA 1 G /2ML</t>
  </si>
  <si>
    <t>CAJA POR 10 AMPOLLAS DE VIDRIO ÁMBAR TIPO I POR 2 ML CADA UNA</t>
  </si>
  <si>
    <t>BECLOMETASONA BUCAL SOLUCION PARA INHALACION  50 MCG/DOSIS/200 DOSIS</t>
  </si>
  <si>
    <t>CAJA POR UN ENVASE INHALADOR CON CUERPO DE ALUMINIO, ADAPTADOR Y TAPA EN POLIPROPILENO POR 200 DOSIS</t>
  </si>
  <si>
    <t>19924714-2</t>
  </si>
  <si>
    <t>CELECOXIB CAPSULA  100 MG</t>
  </si>
  <si>
    <t>CAPSULA </t>
  </si>
  <si>
    <t>CAJA CARTULINA PVP PLEGABLE POR 20 CAPSULAS EN BLISTER PVC/PVDC TRANSPARENTE - ALUMINIO POR 10 CAPSULAS C/U.</t>
  </si>
  <si>
    <t>SALBUTAMOL 100 mcg/dosis SUSPENSION INHALACION</t>
  </si>
  <si>
    <t>19925134-8</t>
  </si>
  <si>
    <t>FRASCO HPDE POR 30 TABLETAS.</t>
  </si>
  <si>
    <t>19926305-2</t>
  </si>
  <si>
    <t>CAJA X 1 TUBO LAMINADO BLANCO CON TAPA ROSCA X 20 G.</t>
  </si>
  <si>
    <t>INVIMA 2012M-0000950-R1</t>
  </si>
  <si>
    <t>19926707-1</t>
  </si>
  <si>
    <t>CAJA POR 100 FRASCOS AMPOLLA EN VIDRIO INCOLORO TIPO III DE 5ML DE CAPACIDAD. TAPÓN GRIS. PRECINTO DE ALUMINIO CON TAPA FLIP-OFF</t>
  </si>
  <si>
    <t>TOPIRAMATO</t>
  </si>
  <si>
    <t>19927831-4</t>
  </si>
  <si>
    <t>CAJA PLEGADIZA X 300 TABLETAS EN 30 BLISTER DE PVC FARMACÉUTICO / ALUMINIO X 10 TABLETAS CADA UNO.</t>
  </si>
  <si>
    <t>19928029-1</t>
  </si>
  <si>
    <t>19928485-2</t>
  </si>
  <si>
    <t>AMITRIPTILINA TABLETA  25 MG</t>
  </si>
  <si>
    <t>Caja plegadiza por 400 tabletas en 40 blister de PVC/PVDC transparente-Aluminio por 10 tabletas cada uno</t>
  </si>
  <si>
    <t>19928879-2</t>
  </si>
  <si>
    <t xml:space="preserve">OXIMETAZOLINA </t>
  </si>
  <si>
    <t>CAJA CON 1 FRASCO DE PEBD. TAPA DE 13 MM EN PP Y SUBTAPA CAPILAR DE PEBD DE 0.5 MM. POR 5 ML DE SOLUCION.</t>
  </si>
  <si>
    <t>19929010-1</t>
  </si>
  <si>
    <t>DESLORATADINA (DESLORAN) 5mg TABLETA ORAL-5mg-0 TABLETAS-TABLETA</t>
  </si>
  <si>
    <t>DESLORAN</t>
  </si>
  <si>
    <t>19929252-1</t>
  </si>
  <si>
    <t>NAPROXENO 500mg TABLETA ORAL</t>
  </si>
  <si>
    <t>19929503-2</t>
  </si>
  <si>
    <t>TOBRACORT PROCAPS SOLU/OFT</t>
  </si>
  <si>
    <t>GENTAMICINA 0.3% SLN OFT ESTERIL FCO X 10 ML [ 135 UNID ]</t>
  </si>
  <si>
    <t>19929758-3</t>
  </si>
  <si>
    <t>SERTRALINA CLORHIDRATO EQUIVALENTE A SERTRALINA (ZOLOF ®) 100mg TABLETA RECUBIERTA ORAL-100mg-7 TABLETAS-TABLETA RECUBIERTA</t>
  </si>
  <si>
    <t>ZOLOF ®</t>
  </si>
  <si>
    <t>INVIMA 2012M-0001579-R1</t>
  </si>
  <si>
    <t>19930002-1</t>
  </si>
  <si>
    <t>KETOTIFENO FUMARATOEQUIVALENTE A KETOTIFENO BASE</t>
  </si>
  <si>
    <t>CAJA CON UN FRASCO GOTERO DE PEBD POR 5 ML.</t>
  </si>
  <si>
    <t xml:space="preserve">CEFADROXILO </t>
  </si>
  <si>
    <t>FADROX® 500 MG CAPSULAS</t>
  </si>
  <si>
    <t>19930240-7</t>
  </si>
  <si>
    <t>CLORHIDRATO DE VARDENAFIL TRIHIDRATADO 23.705 MG. EQUIVALENTE A VARDENAFIL</t>
  </si>
  <si>
    <t>CAJA PLEGABLE DE CARTON POR 4 TABLETA RECUBIERTAPOLIPROPILENO TRANSPARENTE INCOLORO/ALUMINIO.</t>
  </si>
  <si>
    <t>19930724-3</t>
  </si>
  <si>
    <t>FLEXURE PROCAPS SOBRE NARAN *</t>
  </si>
  <si>
    <t>19930726-1</t>
  </si>
  <si>
    <t>GLUCOSAMINA/CONDROITINA TABLETA O CAPSULA 500+400 MG</t>
  </si>
  <si>
    <t>FLEXURE</t>
  </si>
  <si>
    <t>19930884-1</t>
  </si>
  <si>
    <t>CEFTRIAXONA</t>
  </si>
  <si>
    <t>CEFTRIAXONA 1.0G INYECTABLE</t>
  </si>
  <si>
    <t>CAJA CON UN VIAL DE VIDRIO TIPOIINCOLOROX 1G TAPÓN DE BROMOBUTILO . AGRAFE DE ALUMINIO + AMPOLLADE VIDRIO CON10 MLDEAGUAESTÉRIL PARA INYECCIÓN</t>
  </si>
  <si>
    <t>IPRATROPIO BROMURO ANHIDRO.</t>
  </si>
  <si>
    <t>0.20</t>
  </si>
  <si>
    <t>19930964-6</t>
  </si>
  <si>
    <t>DEXAMETASONA SODIO FOSFATO (EQUIVALENTE A 4MG DE DEXAMETASONA FOSFATO)</t>
  </si>
  <si>
    <t>DEXAMETASONAFOSFATO4MG/ ML</t>
  </si>
  <si>
    <t>43726mg</t>
  </si>
  <si>
    <t>CAJA POR 100 AMPOLLAS EN VIDRIO AMBAR BOROSILICATO TIPO 1 CONT. C/U 1 ML DE SOLUCIÓN INYECTABLE DENTRO DE UN BLISTERPACK PAPEL PVC O TERMOFORMADO</t>
  </si>
  <si>
    <t>19931060-1</t>
  </si>
  <si>
    <t>ACETATO DEFLUOROMETALONA</t>
  </si>
  <si>
    <t>CAJA DE CARTÓN CON FRASCO X 5 ML . FRASCO DE POLIETILENO DE BAJA DENSIDAD Y TAPA BLANCA PARA GOTERO DE POLIPROPILENO.</t>
  </si>
  <si>
    <t>19931241-1</t>
  </si>
  <si>
    <t>0.05mg/0.02mg</t>
  </si>
  <si>
    <t>CAJA CON TUBO EN ACERO INOXIDABLE POR 10 ML CON VALVULA DOSIFICADORA Y BOQUILLA.VALVULAY/O EPDM (POLÍMERO -PROPILEN-DIENO) CON VÁLVULA DOSIFICADORA Y BOQUILLA</t>
  </si>
  <si>
    <t>19931314-6</t>
  </si>
  <si>
    <t>ORLISTAT 120mg CAPSULA ORAL</t>
  </si>
  <si>
    <t>ORLISTAT</t>
  </si>
  <si>
    <t>CAJA X 30 CAPSULAS</t>
  </si>
  <si>
    <t>19931663-3</t>
  </si>
  <si>
    <t>VENLAFAXINA CLORHIDRATO42.43MG EQUIVALENTE A VENLAFAXINA BASE</t>
  </si>
  <si>
    <t>CAJA POR 7 CÁPSULAS EN BLISTER DE PVC/ALUMINIO</t>
  </si>
  <si>
    <t>19931776-1</t>
  </si>
  <si>
    <t>ACETAMINOFEN/CODEINA (APRIX F) 325mg/30mg TABLETA ORAL 1 TABLETAS</t>
  </si>
  <si>
    <t>APRIX F</t>
  </si>
  <si>
    <t>CAJA PVP X 10 TABLETAS</t>
  </si>
  <si>
    <t>INVIMA 2012M-0001889-R1</t>
  </si>
  <si>
    <t>19931777-1</t>
  </si>
  <si>
    <t>ACETAMINOFEN/CODEINA</t>
  </si>
  <si>
    <t>APRIX </t>
  </si>
  <si>
    <t>325MG/8MG</t>
  </si>
  <si>
    <t>CAJA x 20 TABLETAS EN BLISTER PVC TRANSPARENTE / FOIL DE ALUMINIO, 2 BLISTER x 10 TABLETAS.</t>
  </si>
  <si>
    <t>INVIMA 2012M-0001890-R1</t>
  </si>
  <si>
    <t>19931778-1</t>
  </si>
  <si>
    <t>AMANTADINA CLORHIDRATO</t>
  </si>
  <si>
    <t>CAJA DE CARTON X 20 CAPSULAS EN BLISTER PVC TRANSPARENTE/FOIL ALUMINIO (MARCA ZINTERGIA)</t>
  </si>
  <si>
    <t>19931879-4</t>
  </si>
  <si>
    <t>METOCLOPRAMIDA CLORHIDRATO MONOHIDRATO EQUIVALENTE A METOCLOPRAMIDA</t>
  </si>
  <si>
    <t>CEFUROXIMA</t>
  </si>
  <si>
    <t>19932363-7</t>
  </si>
  <si>
    <t>CALCITRIOL CAPSULA  0.5 MCG</t>
  </si>
  <si>
    <t>capsula blanda</t>
  </si>
  <si>
    <t>CAJA POR 30 CAPSULAS BLANDAS EN BLISTER ALUMINIO / PVDC POR 10 CAPSULAS</t>
  </si>
  <si>
    <t>19932660-1</t>
  </si>
  <si>
    <t>CALCITRIOL 0.25 mcg CAPSULA BLANDA ORAL-0.25 mcg-0 CAPSULAS-CAPSULA BLANDA</t>
  </si>
  <si>
    <t>INVIMA 2012M-0001994-R1</t>
  </si>
  <si>
    <t>19932984-11</t>
  </si>
  <si>
    <t>LOSARTAN POTASICO 50mg TABLETA CUBIERTA CON PELICULA ORAL-50mg-0 TABLETAS-TABLETA CUBIERTA CON PELICULA</t>
  </si>
  <si>
    <t>INVIMA 2012M-0002041-R1</t>
  </si>
  <si>
    <t>19932996-8</t>
  </si>
  <si>
    <t>AEROVIAL®</t>
  </si>
  <si>
    <t>200mcg/6mcg</t>
  </si>
  <si>
    <t>CAJA POR 30 CAPSULAS EN BLISTER ALUMINIO/PVC/PVDC SININHALADOR</t>
  </si>
  <si>
    <t>19933067-3</t>
  </si>
  <si>
    <t>ACIDO N ACETIL ASPARTIL GLUTAMICO</t>
  </si>
  <si>
    <t>CAJA X FRASCO PEBD GOTERO X 5 ML .</t>
  </si>
  <si>
    <t>METOCLOPRAMIDA</t>
  </si>
  <si>
    <t>ESCITALOPRAM OXALATO TABLETA O TABLETA RECUBIERTA  10 MG</t>
  </si>
  <si>
    <t>19934541-1</t>
  </si>
  <si>
    <t>CAJA CON UN FRASCO GOTERO DE PEBD BLANCO. GOTERO EN PEBD TRANSPARENTE. TAPA EN PP AZUL X 15ML</t>
  </si>
  <si>
    <t>DEXAMETASONA SOLUCION INYECTABLE  8 MG/2 ML</t>
  </si>
  <si>
    <t>CAJA X 100 AMPOLLA DE VIDRIO TRANSPARENTE TIPO I CON 2 ML DE SOLUCIÓN INYECTABLE</t>
  </si>
  <si>
    <t>19934906-2</t>
  </si>
  <si>
    <t>SULPIRIDA</t>
  </si>
  <si>
    <t>CAJA POR 30 CAPSULAS EN SISTEMA BLISTER PVC/ALUMINIO</t>
  </si>
  <si>
    <t>19935159-1</t>
  </si>
  <si>
    <t>YODOPOLIVINILPIRROLIDONA EQUIVALENTE A YODO ACTIVO</t>
  </si>
  <si>
    <t>FRASCO PEAD CON TAPA EN POLIPROPILENOPOR 60ML</t>
  </si>
  <si>
    <t>INVIMA 2013M-0002303-R1</t>
  </si>
  <si>
    <t>19935424-1</t>
  </si>
  <si>
    <t>FEXOFENADINA 120mg TABLETA ORAL-120mg-0 TABLETAS-TABLETA</t>
  </si>
  <si>
    <t>INVIMA 2013M-0002590-R1</t>
  </si>
  <si>
    <t>19935527-48</t>
  </si>
  <si>
    <t>ATORVASTATINA</t>
  </si>
  <si>
    <t>CAJA POR 100 TABLETAS EN BLÍSTER ALUMINIO - ALUMINIO (ALUMINIO PA / ALUMINIO / PVC -1.2 MM)</t>
  </si>
  <si>
    <t>19935632-2</t>
  </si>
  <si>
    <t>TIAMINA (VIT B1)/PIRIDOXINA (VIT B6)/CIANOCOBALAMINA (VIT B12) JERINGA PRELLENADA SOLUCION INYECTABLE 100+100+10 MG   /2 ML</t>
  </si>
  <si>
    <t>PREFOX-T OPHTHA SOL OFT EPS</t>
  </si>
  <si>
    <t>19936411-1</t>
  </si>
  <si>
    <t>KEPPRA GLAXO 1000mgTABEPS RC7*</t>
  </si>
  <si>
    <t>19936412-2</t>
  </si>
  <si>
    <t>KEPPRA 500 MG X 30  TABLETAS.</t>
  </si>
  <si>
    <t>500MG</t>
  </si>
  <si>
    <t>VANCOMICINA CLORHIDRATO POLVO PARA RECONSTITUIR A SOL. INY.  500 MG</t>
  </si>
  <si>
    <t>VANAURUS</t>
  </si>
  <si>
    <t>AMPOLLA</t>
  </si>
  <si>
    <t>19937946-16</t>
  </si>
  <si>
    <t>PRESENTACION COMERCIAL: CAJA CON FRASCO GOTERO DE PEBD. TAPA PLASTICA VIOLETA. CON SUBTAPA CAPILAR TRANSPARENTE DE PEBD X6ML</t>
  </si>
  <si>
    <t>19937948-3</t>
  </si>
  <si>
    <t>GLUCOSAMINA 1500mg POLVO ORAL-1500mg- SOBRE-POLVO</t>
  </si>
  <si>
    <t>INVIMA 2013M-0002654-R1</t>
  </si>
  <si>
    <t>19937980-3</t>
  </si>
  <si>
    <t>CICLOSPORINA</t>
  </si>
  <si>
    <t>CAJA X 30 VIALES UNIDOSIS EN PEBD INCOLORO POR 0.4 ML CADA UNO. CON ETIQUETA IMPRESA. EN BANDEJA DE PP.</t>
  </si>
  <si>
    <t>19939035-2</t>
  </si>
  <si>
    <t>N-ACETILCISTEÍNA</t>
  </si>
  <si>
    <t>CAJA POR 30 SOBRES EN PAPEL PROLAN ALUMINIO POR 1. 5 G CADA SOBRE.</t>
  </si>
  <si>
    <t>19939721-1</t>
  </si>
  <si>
    <t>NITRATO DE ISOCONAZOL (ICADEN® ) 1g/100g CREMA TOPICA TOPICA (EXTERNA)-1g/100g- TUBO-CREMA TOPICA</t>
  </si>
  <si>
    <t xml:space="preserve">ICADEN® </t>
  </si>
  <si>
    <t>INVIMA 2015M-0003493-R1</t>
  </si>
  <si>
    <t>METOCLOPRAMIDA LAPR 10mg EPS *</t>
  </si>
  <si>
    <t>19941485-2</t>
  </si>
  <si>
    <t>MELOXICAM SOLUCION INYECTABLE  15 MG/1.5 ML</t>
  </si>
  <si>
    <t>19941486-2</t>
  </si>
  <si>
    <t>CAJA CON 3 AMPOLLAS DE VIDRIO TIPO I TRANSPARENTE POR 1.5 ML DE SOLUCIÓN.</t>
  </si>
  <si>
    <t>OMEPRAZOL 20mg CAPSULA ORAL</t>
  </si>
  <si>
    <t>19942150-5</t>
  </si>
  <si>
    <t xml:space="preserve">MEROPENEM </t>
  </si>
  <si>
    <t>CAJA POR 10 FRASCOS VIAL DE VIDRIO TIPO I INCOLORO. CON TAPON GRIS DE BROMOBUTILO Y AGRAFE DE ALUMINIO CON PLIF OFF</t>
  </si>
  <si>
    <t>LEVOCETIRIZINA CAPSULA BLANDA  5 MG</t>
  </si>
  <si>
    <t>LEVOTREX</t>
  </si>
  <si>
    <t>19943742-1</t>
  </si>
  <si>
    <t>TRAMADOL CLORHIDRATO/ACETAMINOFEN TABLETA O TABLETA RECUBIERTA 37.5+325 MG</t>
  </si>
  <si>
    <t>19945455-2</t>
  </si>
  <si>
    <t>320mcg/9mcg</t>
  </si>
  <si>
    <t>CAJA POR UN INHALADOR DE POLVO SECO POR 60 DOSIS.</t>
  </si>
  <si>
    <t>INVIMA 2015M-0003505-R1</t>
  </si>
  <si>
    <t>DESONIDA</t>
  </si>
  <si>
    <t>ACETATO DE CALCIO/SULFATO DE ALUMINIO</t>
  </si>
  <si>
    <t>ACETATO DE ALUMINIO</t>
  </si>
  <si>
    <t>36.45mg/51.8mg</t>
  </si>
  <si>
    <t>INVIMA 2015M-0004255-R1</t>
  </si>
  <si>
    <t>MOMETASONA FUROATO 0,01 CREMA TOPICA TOPICA (EXTERNA)-0,01- TUBO-CREMA TOPICA</t>
  </si>
  <si>
    <t>INVIMA 2015M-0004019-R1</t>
  </si>
  <si>
    <t>UNDECANOATO DE TESTOSTERONA</t>
  </si>
  <si>
    <t>ASTHALIN HFA (SALBUTAMOL) INHALADOR FRASCO X 200 DOSIS</t>
  </si>
  <si>
    <t>ASTHALIN HFA (SALBUTAMOL) INHALADOR</t>
  </si>
  <si>
    <t>INHALADOR</t>
  </si>
  <si>
    <t xml:space="preserve"> FRASCO X 200 DOSIS</t>
  </si>
  <si>
    <t>19949566-1</t>
  </si>
  <si>
    <t>CAJA CON FRASCO GOTERO POR 3 ML DE SOLUCION</t>
  </si>
  <si>
    <t>INVIMA 2015M-0004066-R1</t>
  </si>
  <si>
    <t>19950177-10</t>
  </si>
  <si>
    <t>DOXICICLINA MONOHIDRATO EQUIVALENTE A DOXICICLINA</t>
  </si>
  <si>
    <t>USO INSTITUCIONAL - CAJA POR 100 TABLETAS EN 10 BLISTER PVC ÁMBAR / ALUMINIO POR 10 TABLETAS CADA UNO</t>
  </si>
  <si>
    <t>INVIMA 2015M-0004678-R1</t>
  </si>
  <si>
    <t>19950570-1</t>
  </si>
  <si>
    <t>LEVOCETIRIZINA TABLETA O CAPSULA  5 MG</t>
  </si>
  <si>
    <t>LEVOC</t>
  </si>
  <si>
    <t>19951339-3</t>
  </si>
  <si>
    <t xml:space="preserve">CROMOGLICATO </t>
  </si>
  <si>
    <t>INSTITUCIONAL: FRASCO GOTERO DE PEBD POR 5 ML Y TAPA DE SEGURIDAD BLANCA.</t>
  </si>
  <si>
    <t>INVIMA 2016M-0004691-R1</t>
  </si>
  <si>
    <t>19951527-1</t>
  </si>
  <si>
    <t>OLANZAPINA MICRONIZADA (ZYPREXA ZYDIS 5) 5mg TABLETA DISPERSABLE ORAL-5mg-7 TABLETAS-TABLETA DISPERSABLE</t>
  </si>
  <si>
    <t>ZYPREXA ZYDIS 5</t>
  </si>
  <si>
    <t>INVIMA 2015M-0004360-R1</t>
  </si>
  <si>
    <t>19951949-1</t>
  </si>
  <si>
    <t>PAROXETINA CLORHIDRATO HEMIHIDRATO EQUIVALENTE A PAROXETINA BASE 20mg TABLETA RECUBIERTA ORAL-20mg-0 TABLETAS-TABLETA RECUBIERTA</t>
  </si>
  <si>
    <t>INVIMA 2016M-0004808-R1</t>
  </si>
  <si>
    <t>19953195-2</t>
  </si>
  <si>
    <t>DOLOTRIN 325 MG CAJA X 100 TAB</t>
  </si>
  <si>
    <t xml:space="preserve">ACETAMINOFEN </t>
  </si>
  <si>
    <t xml:space="preserve">325 MG </t>
  </si>
  <si>
    <t>CAJA X 100 TAB</t>
  </si>
  <si>
    <t>19953202-2</t>
  </si>
  <si>
    <t>PREGABALINA</t>
  </si>
  <si>
    <t>CAJA X 28 CAPSULAS EN BLISTER DE ALUMINIO/PVC TRANSPARENTE.</t>
  </si>
  <si>
    <t>INVIMA 2015M-0004455-R1</t>
  </si>
  <si>
    <t>19953203-7</t>
  </si>
  <si>
    <t>PREGABALINA TABLETA O CAPSULA  300 MG</t>
  </si>
  <si>
    <t>19953204-22</t>
  </si>
  <si>
    <t>CAJA X 90 CÁPSULAS EN BLISTER ALUMINIO/PVC TRANSPARENTE.</t>
  </si>
  <si>
    <t>19953822-1</t>
  </si>
  <si>
    <t>CAJA CON UNA JERINGA PRELLENADA CON 20 MG/2 ML</t>
  </si>
  <si>
    <t>19953951-2</t>
  </si>
  <si>
    <t>NICOTINAMIDA/PIRIDOXINA/RIVOFLAVINA/TIAMINA 3mg/10mg/20mg/20mg TABLETA ORAL-3mg/10mg/20mg/20mg-0 TABLETAS-TABLETA</t>
  </si>
  <si>
    <t>INVIMA 2015M-0004834-R1</t>
  </si>
  <si>
    <t>LEVOMEPROMAZINA MALEATO EQUIVALENTE A LEVOMEPROMAZINA BASE 25mg TABLETA RECUBIERTA ORAL-25mg- TABLETAS-TABLETA RECUBIERTA</t>
  </si>
  <si>
    <t>INVIMA 2016M-0004798-R1</t>
  </si>
  <si>
    <t>ALPROSTADIL</t>
  </si>
  <si>
    <t>CAJA CON: 1 VIAL DE VIDRIO INCOLORO TIPO 1.JERINGA CON AGUA BACTERIOSTÁTICA PARA INYECCIÓN. 2 AGUJAS Y 2 SACHETS DE TOALLAS DESECHABLES IMPREGNADAS DEALCOHOL</t>
  </si>
  <si>
    <t>19955026-1</t>
  </si>
  <si>
    <t>CIPROFLOXACINA /DEXAMETASONA</t>
  </si>
  <si>
    <t>3.5mg/1152mg</t>
  </si>
  <si>
    <t>FRASCO GOTERO EN POLIETILENO DE BAJA DENSIDAD (PEBD)BLANCO POR 5 ML.. CON SUBTAPA CAPILAR INCOLORADE PEBDY TAPA DE POLIPROPILENO (PP)COLOR BLANCAEN CAJA PLEGADIZA POR UNA UNIDAD. LA CUAL A SU VEZ SE ENCUENTRA CONTENIDA EN UNA CAJA DISPLAY POR 6 UNIDADES.</t>
  </si>
  <si>
    <t>19955371-1</t>
  </si>
  <si>
    <t>METOCLOPRAMIDA 10mg TABLETA ORAL</t>
  </si>
  <si>
    <t>METOCLOPRAMIDA 10</t>
  </si>
  <si>
    <t>CILOSTAZOL TABLETA  50 MG</t>
  </si>
  <si>
    <t>19956203-3</t>
  </si>
  <si>
    <t>CILOSTAZOL (CILOSTAL® 100) 100mg TABLETA ORAL-100mg- TABLETAS-TABLETA</t>
  </si>
  <si>
    <t>CILOSTAL® 100</t>
  </si>
  <si>
    <t>INVIMA 2016M-0005006-R1</t>
  </si>
  <si>
    <t>19956468-1</t>
  </si>
  <si>
    <t>ACIDO VALPROICO TABLETA O CAPSULA  250 MG</t>
  </si>
  <si>
    <t>CAJA PLEGADIZA CON 2 BLISTER ALUMINIO /PVC POR 10 CAPSULAS C/U.</t>
  </si>
  <si>
    <t>19956947-7</t>
  </si>
  <si>
    <t>PRESENTACIÓN INSTITUCIONAL: CAJA PLEGADIZA CON 30 BLISTER EN PVC/ ALUMINIO POR 10 TABLETAS C/U.</t>
  </si>
  <si>
    <t>19957924-5</t>
  </si>
  <si>
    <t>Caja plegadiza conteniendo 10 blíster en Aluminio/PVC cada uno por 10 cápsulas.</t>
  </si>
  <si>
    <t>CAJA POR 2JERINGASPRELLENADAS EN JERINGA DE VIDRIO TIPO I. CON ÉMBOLO. CON TAPÓNY AGUJA DE ACERO POR 0.4 ML</t>
  </si>
  <si>
    <t>19960641-1</t>
  </si>
  <si>
    <t>CAJA POR 2 JERINGAS PRELLENADASDE VIDRIO INCOLORO TIPO I CON AGUJA DE ACERO INOXIDABLE TAPON DE CLOROBUTILO GRIS EMBOLO EN POLIPROPILENO (PP) DE COLOR NARANJA POR 0.6 ML C/U</t>
  </si>
  <si>
    <t>19962798-2</t>
  </si>
  <si>
    <t>TERBINAFINA CLORHIDRATO</t>
  </si>
  <si>
    <t>CAJA PLEGADIZA CON TUBO DE ALUMINIO COLAPSIBLE POR20 G.</t>
  </si>
  <si>
    <t>19962938-3</t>
  </si>
  <si>
    <t>KETOPROFENO (CAPA AMARILLA)/KETOPROFENO (CAPA BLANCA)</t>
  </si>
  <si>
    <t>75mg/75mg</t>
  </si>
  <si>
    <t>CAJA POR 10 COMPRIMIDOS DE LIBERACIÓN PROLONGADAEN BLISTER PVC/ PVDC/ALUMINIO</t>
  </si>
  <si>
    <t>19962943-14</t>
  </si>
  <si>
    <t>ATORVASTATINA 40mg TABLETA CUBIERTA CON PELICULA ORAL-40mg-0 TABLETAS-TABLETA CUBIERTA CON PELICULA</t>
  </si>
  <si>
    <t>INVIMA 2006M-0006092</t>
  </si>
  <si>
    <t>CONDROITINA/GLUCOSAMINA 1200mg/1500mg POLVO ORAL</t>
  </si>
  <si>
    <t>19963295-3</t>
  </si>
  <si>
    <t>FLEXURE MSM PROCAPSOB/NARA *</t>
  </si>
  <si>
    <t>19963349-2</t>
  </si>
  <si>
    <t>ZOLPIDEM</t>
  </si>
  <si>
    <t>USO INSTITUCIONAL: CAJA PLEGADIZA CON 1 BLISTER PVC / PVDC TRANSPARENTE / ALUMINIO POR 10 TABLETAS.</t>
  </si>
  <si>
    <t>INVIMA 2016M-0005626-R1</t>
  </si>
  <si>
    <t>19963351-1</t>
  </si>
  <si>
    <t>ACETATO DE ALUMINIO LOCION  0.059 %/120 ML</t>
  </si>
  <si>
    <t>emulsion</t>
  </si>
  <si>
    <t>FRASCO PEAD X 10 ML</t>
  </si>
  <si>
    <t>19963372-1</t>
  </si>
  <si>
    <t>GATIFLOXACINA ANHIDRA</t>
  </si>
  <si>
    <t>POENGATIF</t>
  </si>
  <si>
    <t>CAJA POR UN FRASCO GOTERO DE BAJA DENSIDAD (PEBD) COLOR BLANCO CON TAPA EN POLIPROPILENO ROJA MÁS INSERTO INCOLORO EN POLIPROPILENO DE BAJA DENSIDAD POR 5 ML DEL PRODUCTO.</t>
  </si>
  <si>
    <t>MECLIZINA CLORHIDRATO</t>
  </si>
  <si>
    <t>CAJA X 30 TABLETAS (3 BLISTER FOILALUMINO/PVC-PVDC TRANSPARENTE X 10 TABLETAS)</t>
  </si>
  <si>
    <t>Propranolol 80mg tableta oral</t>
  </si>
  <si>
    <t>INVIMA 2006M-0005725</t>
  </si>
  <si>
    <t>19964309-1</t>
  </si>
  <si>
    <t>MOXIFLOXACINO TABLETA RECUBIERTA  400 MG</t>
  </si>
  <si>
    <t>MOXIFLOXACINO</t>
  </si>
  <si>
    <t>19964399-1</t>
  </si>
  <si>
    <t>SULFADIAZINA DE PLATA (SULFAGIL) 1% CREMA TOPICA (EXTERNA)-1%- TUBO-CREMA</t>
  </si>
  <si>
    <t>BONESE®</t>
  </si>
  <si>
    <t>19964592-1</t>
  </si>
  <si>
    <t>EPINASTINA</t>
  </si>
  <si>
    <t>CAJA POR UN FRASCO DE POLIETILENO DE BAJA DENSIDAD POR 5 ML</t>
  </si>
  <si>
    <t>19964644-1</t>
  </si>
  <si>
    <t>MUPIROCINA</t>
  </si>
  <si>
    <t>CAJA CON TUBO COLAPSIBLE BLANCO DE ALUMINIO CON RECUBRIMIENTO INTERNO DE LACA ATOXICA Y TAPA DE POLIETILENO POR 3 GRAMOS</t>
  </si>
  <si>
    <t>19965075-7</t>
  </si>
  <si>
    <t>CAJA POR 250 TABLETAS EN BLISTER DE ALUMINIO PVC/PVDC INCOLORO. 25 BLISTER POR 10 TABLETAS.</t>
  </si>
  <si>
    <t>19965663-1</t>
  </si>
  <si>
    <t>CAJA POR 1 FRASCO GOTERO POR 15 ML</t>
  </si>
  <si>
    <t>Acetaminofen/cafeina 500+40mg tableta oral</t>
  </si>
  <si>
    <t>ANALPER CAF TABLETA RECUBIERTA</t>
  </si>
  <si>
    <t>19966576-3</t>
  </si>
  <si>
    <t xml:space="preserve"> LIDOCAINA CLORHIDRATO </t>
  </si>
  <si>
    <t>AMPOLLA POR 10 ML EN POLIETILENO ATÓXICO DE BAJA DENSIDAD. EN CAJA DE CARTÓN LISO POR50 UNIDADES</t>
  </si>
  <si>
    <t>CAPSAICINA CREMA  0.025 %/20 G</t>
  </si>
  <si>
    <t>crema topica</t>
  </si>
  <si>
    <t>CAJA PLEGADIZA CON TUBO COLAPSIBLE DE ALUMINIO POR 20 g.</t>
  </si>
  <si>
    <t>KALETRA 200/50mgTAB EPS *  </t>
  </si>
  <si>
    <t>19967089-2</t>
  </si>
  <si>
    <t>CAJA PLEGADIZA CON TUBO COLAPSIBLE DE ALUMINIO POR20 G. DE CREMA</t>
  </si>
  <si>
    <t>BUPROPION TABLETA DE LIBERACION PROLONGADA  150 MG</t>
  </si>
  <si>
    <t>TABLETA DE LIBERACION CONTROLADA</t>
  </si>
  <si>
    <t xml:space="preserve">CLORHIDRATO DE BUPROPION </t>
  </si>
  <si>
    <t>WELLBUTRIN ® XL 300 MG</t>
  </si>
  <si>
    <t>19967410-2</t>
  </si>
  <si>
    <t>ACIDO ACETIL SALICILICO 100mg TABLETA ORAL-100mg-0 TABLETAS-TABLETA</t>
  </si>
  <si>
    <t>INVIMA 2006M-0006186</t>
  </si>
  <si>
    <t>19967591-1</t>
  </si>
  <si>
    <t>CAJA PLEGADIZA CON UN VIAL MULTIDOSIS POR 5 ML</t>
  </si>
  <si>
    <t>19968015-1</t>
  </si>
  <si>
    <t>MOMETASONA FUROATO CREMA  0.1 %/15 G</t>
  </si>
  <si>
    <t>DERMACORTINE</t>
  </si>
  <si>
    <t>CEFALOTINACON BICARBONATO EQUIVALENTE A CEFALOTINA BASE ESTERIL</t>
  </si>
  <si>
    <t>19968860-1</t>
  </si>
  <si>
    <t>FRASCO GOTERO POLIETILENO DE BAJA DENSIDAD POR 5ML</t>
  </si>
  <si>
    <t>19968954-1</t>
  </si>
  <si>
    <t>ONDANSETRON</t>
  </si>
  <si>
    <t>CAJA X 10 TABLETAS EN BLISTER ALUMINIO/PVC ÁMBAR.</t>
  </si>
  <si>
    <t>19969325-1</t>
  </si>
  <si>
    <t>CAJA CON TUBO DE 70 % PEBD Y 30 % PEADPOR 60 G.CON TAPA DE POLIPROPILENO</t>
  </si>
  <si>
    <t>19969451-1</t>
  </si>
  <si>
    <t>EFAVIRENZ TABLETA O TABLETA RECUBIERTA  600 MG</t>
  </si>
  <si>
    <t>EFAVIRENZ</t>
  </si>
  <si>
    <t>19970387-13</t>
  </si>
  <si>
    <t>IMIPENEM/CILASTATINA POLVO PARA RECONSTITUIR A SOL. INY. 500+500 MG</t>
  </si>
  <si>
    <t>IMIPENEM/CILASTATINA</t>
  </si>
  <si>
    <t>19972490-1</t>
  </si>
  <si>
    <t>CONDROITINA/GLUCOSAMINA  GRANULOS ORAL -1200mg/1500mg-SOBRE-GRANULOS</t>
  </si>
  <si>
    <t>19972887-2</t>
  </si>
  <si>
    <t>SERTACONAZOL NITRATO</t>
  </si>
  <si>
    <t>TUBO PLEGABLE DE ALUMINIO RECUBIERTO INTERNAMENTE CON UNA LACA COMPUESTA DE UNA COMBINACIÓN DE RESINAS EPOXI-FENOLICAS. CON TAPÓN DE ROSCADE HDPE PROVISTA DE UNA PUNTA PERFORADORA. POR20 G</t>
  </si>
  <si>
    <t>19973105-2</t>
  </si>
  <si>
    <t>Nepafenac (nevanac) 1mg/ml SUSPENSIÓN OFTÁLMICA (externa) 1 FRASCO</t>
  </si>
  <si>
    <t>NEVANAC</t>
  </si>
  <si>
    <t>1MG</t>
  </si>
  <si>
    <t>MARCACAJA PLEGADIZA CON 60 BLISTER PVC/PE/PVDC TRANSPARENTE INCOLORO / FOIL ALUMINIO POR 10 CAPSULAS C/U.</t>
  </si>
  <si>
    <t>19973372-3</t>
  </si>
  <si>
    <t xml:space="preserve">CLOROQUINA </t>
  </si>
  <si>
    <t>PRESENTACION INSTITUCIONAL: CAJA POR 250 TABLETAS EN BLISTER ALUMINIO/PVC.</t>
  </si>
  <si>
    <t>19973415-1</t>
  </si>
  <si>
    <t>RIFAXIMINA (IFAXIM 200 ) 200mg CAPSULA BLANDA ORAL-200mg-6 CAPSULAS-CAPSULA BLANDA</t>
  </si>
  <si>
    <t xml:space="preserve">IFAXIM 200 </t>
  </si>
  <si>
    <t>INVIMA 2007M-0007079</t>
  </si>
  <si>
    <t>HALOPERIDOL</t>
  </si>
  <si>
    <t>HALOPERIDOL SOLUCION ORAL2MG/ML</t>
  </si>
  <si>
    <t>CAJA POR UNFRASCOGOTERO BLANCO DE PEBD POR 20 ML Y SUBTAPATRANSPARENTE Y TAPA DESEGURIDAD.</t>
  </si>
  <si>
    <t>INVIMA 2007M-0007220</t>
  </si>
  <si>
    <t>CAJA POR100TABLETAS EN BLISTER PVC TRANSPARENTE - ALUMINIO.</t>
  </si>
  <si>
    <t>INVIMA 2007M-0007242</t>
  </si>
  <si>
    <t>BIMATOPROST/ TIMOLOL BASE</t>
  </si>
  <si>
    <t>0.3mg/5mg</t>
  </si>
  <si>
    <t>19974890-1</t>
  </si>
  <si>
    <t>10mg/4mg</t>
  </si>
  <si>
    <t>CAJA POR1 JERINGA PRELLENADAAMBAR POR2ML CON AGUJA HIPODERMICA BIOSEGURA ESTERIJECT( REGISTRO SANITARIO INVIMA 2016DM- 0015162).</t>
  </si>
  <si>
    <t>19974935-1</t>
  </si>
  <si>
    <t>MIRTAZAPINA SANDOZ 30mgTABEPS*</t>
  </si>
  <si>
    <t>19975205-1</t>
  </si>
  <si>
    <t>CLARITROMICINA TABLETA  500 MG</t>
  </si>
  <si>
    <t>CAJA PLEGADIZA POR 10 TABLETAS EN UN BLISTER PVC - ALUMINIO X 10 TABLETAS</t>
  </si>
  <si>
    <t>INVIMA 2020M-0007185-R1</t>
  </si>
  <si>
    <t>19975977-3</t>
  </si>
  <si>
    <t>USO HOSPITALARIO Y/O INSTITUCIONAL: CAJA POR 100 TABLETAS EN BLISTER PVC/ALUMINIO.</t>
  </si>
  <si>
    <t>INVIMA 2007M-0007295</t>
  </si>
  <si>
    <t>ARCOXIA 120mgTAB EPS MSD *</t>
  </si>
  <si>
    <t>19976049-1</t>
  </si>
  <si>
    <t>ETORICOXIB</t>
  </si>
  <si>
    <t>19976050-2</t>
  </si>
  <si>
    <t>ETORICOXIB (ARCOXIA® 90 (ETORICOXIB)) 90mg TABLETA RECUBIERTA ORAL-90mg-7 TABLETAS-TABLETA RECUBIERTA</t>
  </si>
  <si>
    <t>ARCOXIA® 90 (ETORICOXIB)</t>
  </si>
  <si>
    <t>INVIMA 2007M-0007159</t>
  </si>
  <si>
    <t>19977484-2</t>
  </si>
  <si>
    <t>RELAXKOV® 4 MG (TIZANIDINA) TABLETAS</t>
  </si>
  <si>
    <t>BLISTER DE PVC AMBAR / ALUMINIO EN CAJA POR 20 TABLETAS</t>
  </si>
  <si>
    <t>HIDROX ALUM+SIMET COASP SUSP</t>
  </si>
  <si>
    <t>CARBOXIMETILCELULOSA SODICA /CARBOXIMETILCELULOSA SODICA /GLICERINA</t>
  </si>
  <si>
    <t>1.75mg./3.25mg./9mg.</t>
  </si>
  <si>
    <t>19979333-1</t>
  </si>
  <si>
    <t>DESMOPRESINA ACETATO 120 µG  (MINIRIN MELT 120 µg)-120 mcg -LIOFILIZADO X 10 UNIDADES - POLVO LIOFILIZADO</t>
  </si>
  <si>
    <t>MINIRIN MELT 120</t>
  </si>
  <si>
    <t>MOXIFLOXACINA (QUIMOX) 5mg SOLUCION CONJUNTIVAL 1 FRASCO</t>
  </si>
  <si>
    <t>5MG</t>
  </si>
  <si>
    <t>CAJA POR 10 TABLETAS EN BLISTER DE PVC /ALUMINIO</t>
  </si>
  <si>
    <t>19980029-12</t>
  </si>
  <si>
    <t>DEXAMETASONA</t>
  </si>
  <si>
    <t>USO INSTITUCIONAL:CAJA PLEGADIZAX 10 AMPOLLAS DE VIDRIO TIPO I INCOLORO</t>
  </si>
  <si>
    <t>INVIMA 2008M-0008177</t>
  </si>
  <si>
    <t>19980699-3</t>
  </si>
  <si>
    <t xml:space="preserve">BUDESONIDA </t>
  </si>
  <si>
    <t>USO INSTITUCIONAL: CAJA DE CARTÓN CON ENVASE DE ALUMINIO CON VÁLVULA DOSIFICADORA QUE SUMINISTRA 200 DOSIS</t>
  </si>
  <si>
    <t>TUBO COLAPSIBLE POR 30G . PRESENTACION HOSPITALARIO.</t>
  </si>
  <si>
    <t>INVIMA 2008M-0008158</t>
  </si>
  <si>
    <t>ESCITALOPRAM OXALATO EQUIVALETENTE A ESCITALOPRAM BASE (LEXAPRO® 20) 20mg TABLETA RECUBIERTA ORAL-20mg- TABLETAS-TABLETA RECUBIERTA</t>
  </si>
  <si>
    <t>LEXAPRO® 20</t>
  </si>
  <si>
    <t>INVIMA 2007M-0007595</t>
  </si>
  <si>
    <t>19981319-6</t>
  </si>
  <si>
    <t>SILDENAFIL TABLETA ORODISPERSABLE  50 MG</t>
  </si>
  <si>
    <t>GELPIN FAST</t>
  </si>
  <si>
    <t>19981320-3</t>
  </si>
  <si>
    <t>PROCAPS ZOPICLONA</t>
  </si>
  <si>
    <t>CAJA X 30 TABLETAS RECUBIERTAS EN BLISTER PVC/ALUMINIO X 10 TABLETAS RECUBIERTAS C/U</t>
  </si>
  <si>
    <t>FRAGMIN 10000 UI ANTI FACTOR - XA / 0,4 ML CAJA X 5 JERINGAS PRECARGADAS</t>
  </si>
  <si>
    <t xml:space="preserve"> 10000 UI </t>
  </si>
  <si>
    <t>CAJA X 5 JERINGAS PRECARGADAS</t>
  </si>
  <si>
    <t>19981546-1</t>
  </si>
  <si>
    <t>CAJA CON FRASCO GOTERO EN PEBD X 5 ML</t>
  </si>
  <si>
    <t>INVIMA 2008M-0008221</t>
  </si>
  <si>
    <t>ACETILCISTEINA</t>
  </si>
  <si>
    <t>FLUIMUCIL10 % SOLUCION PARA INHALACION.</t>
  </si>
  <si>
    <t>SOLUCION PARA NEBULIZACION</t>
  </si>
  <si>
    <t>CAJA FRASCO DE VIDRIO BLANCO. TIPO I TAPON DE PLASTICO Y AGRAFE DE ALUMINIO X 25 ML</t>
  </si>
  <si>
    <t>INVIMA 2007M-0007581</t>
  </si>
  <si>
    <t>IPRATROPIO BROMURO 20 mcg/dosis SUSPENSION PARA INHALACION INHALACION-20 mcg/dosis- UNIDAD-SUSPENSION PARA INHALACION</t>
  </si>
  <si>
    <t>INVIMA 2008M-0007870</t>
  </si>
  <si>
    <t>CLOBETASOL PROPIONATO0.05%CREMA TOPICA</t>
  </si>
  <si>
    <t>TUBO LAMINADO DE POLIETILENO BLANCO POR 40 G DE CREMA.</t>
  </si>
  <si>
    <t>INVIMA 2008M-0008005</t>
  </si>
  <si>
    <t>19985887-1</t>
  </si>
  <si>
    <t>IBUPROFENO (IBUFLASH FORTE 400 ) 400mg CAPSULA BLANDA ORAL-400mg- CAPSULAS-CAPSULA BLANDA</t>
  </si>
  <si>
    <t xml:space="preserve">IBUFLASH FORTE 400 </t>
  </si>
  <si>
    <t>INVIMA 2008M-0007698</t>
  </si>
  <si>
    <t>DERMACORTINE EMULSION FCO X 60 ML</t>
  </si>
  <si>
    <t>60ML</t>
  </si>
  <si>
    <t>19987663-2</t>
  </si>
  <si>
    <t>MELOXICAM TABLETA O CAPSULA  15 MG</t>
  </si>
  <si>
    <t>RUMONAL</t>
  </si>
  <si>
    <t>19988153-1</t>
  </si>
  <si>
    <t>TRIAMCINOLONA ACETONIDO 50MG  INTRA ARTICULAR  VIAL X 5ML</t>
  </si>
  <si>
    <t>1 vial</t>
  </si>
  <si>
    <t>Caja x 1 vial x 5 ml</t>
  </si>
  <si>
    <t>BECLOMETASONA DIPROPIONATO (BECLOMAR® BECLOMETASONA INHALADOR 250 ) 250 mcg/dosis AEROSOLES BUCAL-250 mcg/dosis- UNIDAD-AEROSOLES</t>
  </si>
  <si>
    <t xml:space="preserve">BECLOMAR® BECLOMETASONA INHALADOR 250 </t>
  </si>
  <si>
    <t>INVIMA 2008M-0008000</t>
  </si>
  <si>
    <t>19988939-1</t>
  </si>
  <si>
    <t>GENTAMICINA SOLUCION INYECTABLE  80 MG/2 ML</t>
  </si>
  <si>
    <t>HIDROMORFONA CLORHIDRATO</t>
  </si>
  <si>
    <t>19991043-3</t>
  </si>
  <si>
    <t>MEMANTINA 10mg TABLETA ORAL-10mg-28 TABLETAS-TABLETA</t>
  </si>
  <si>
    <t>INVIMA 2008M-0008769</t>
  </si>
  <si>
    <t>19991309-1</t>
  </si>
  <si>
    <t>TIOTROPIO</t>
  </si>
  <si>
    <t>CAJA CON CONTENIDO DE 4.0 ML EN UN CARTUCHO DE ALUMINIO POR 4.5 ML (30 DOSIS) + INHALADOR RESPIMAT</t>
  </si>
  <si>
    <t>ESOMEPRAZOL 20mg TABLETA ORAL</t>
  </si>
  <si>
    <t>BECLOMETASONA DIPROPIONATO</t>
  </si>
  <si>
    <t>0.07%</t>
  </si>
  <si>
    <t>USO INSTITUCIONAL:CAJA X 1INHALADOR DE ALUMINIO CONTENIDO 200 DOSIS E INSERTO (50 MCG/DOSIS).</t>
  </si>
  <si>
    <t>19992495-1</t>
  </si>
  <si>
    <t>ECLOSYNT-NAS 50 MCG (BECLOMETASONA) AEROSOL NASAL FRASCO X 200 DOSIS</t>
  </si>
  <si>
    <t>ECLOSYNT-NAS 50 MCG</t>
  </si>
  <si>
    <t>AEROSOL</t>
  </si>
  <si>
    <t>FRASCO X 200 DOSIS</t>
  </si>
  <si>
    <t>SALBUTAMOL SULFATO (100 MCG DE SALBUTAMOL/DOSIS) (SACRUSYT) 0,0014 AEROSOLES INHALACION-0,0014- INHALADOR-AEROSOLES</t>
  </si>
  <si>
    <t>SACRUSYT</t>
  </si>
  <si>
    <t>19992655-2</t>
  </si>
  <si>
    <t>USO INSTITUCIONAL: CAJA PLEGADIZA CON UN FRASCO DE PEBD BLANCO. CON GOTERO DE PEAD Y TAPA BLANCA POR 5 ML. DE SOLUCIÓN.</t>
  </si>
  <si>
    <t>INVIMA 2008M-0008972</t>
  </si>
  <si>
    <t>19993599-4</t>
  </si>
  <si>
    <t>PIRIDOXINA CLOHIDRATO/TIAMINA MONOHIDRATO</t>
  </si>
  <si>
    <t>150mg/100mg</t>
  </si>
  <si>
    <t>CAJA POR 30 TABLETAS RECUBIERTAS EN BLISTER PVC/PVDC/ALUMINIO</t>
  </si>
  <si>
    <t>19993729-1</t>
  </si>
  <si>
    <t>BUDESONIDA SUSPENSION PARA INHALACION  0.5 MG/2 ML</t>
  </si>
  <si>
    <t>BUDEMAR</t>
  </si>
  <si>
    <t>19993956-3</t>
  </si>
  <si>
    <t>CAJA TUBO LAMINADO EP 2612 CH CON TAPAS DE POLIPROPILENO BLANCA POR30 G</t>
  </si>
  <si>
    <t>19994060-2</t>
  </si>
  <si>
    <t>CAJA POR 20 TABLETAS EN BLISTER DE PVC INCOLORO/ALUMINIO POR 10 TABLETAS</t>
  </si>
  <si>
    <t>19994062-2</t>
  </si>
  <si>
    <t>TIZANIDINA TABLETA  4 MG</t>
  </si>
  <si>
    <t>THIOCTACID 600 MG HR TABLETA LACADA</t>
  </si>
  <si>
    <t>19994644-1</t>
  </si>
  <si>
    <t>CAJA POR1 AMPOLLA DE VIDRIOAMBAR TIPO I</t>
  </si>
  <si>
    <t>19994875-1</t>
  </si>
  <si>
    <t>MOMETASONA FUROATO SPRAY NASAL  0.05 %/18 G</t>
  </si>
  <si>
    <t>BRONER</t>
  </si>
  <si>
    <t>FRASCO SPRAY</t>
  </si>
  <si>
    <t>INVIMA 2009M-0010174</t>
  </si>
  <si>
    <t>19995797-1</t>
  </si>
  <si>
    <t>ADAPALENO (VEHICULO PROPILENGLICOL) GEL  0.3 %/30 G</t>
  </si>
  <si>
    <t>DIFFERIN GEL</t>
  </si>
  <si>
    <t>HIOSCINA N-BUTIL BROMURO TABLETA O TABLETA RECUBIERTA  10 MG</t>
  </si>
  <si>
    <t>HIOSCINA N-BUTIL BROMURO</t>
  </si>
  <si>
    <t>19996873-5</t>
  </si>
  <si>
    <t>FRASCO GOTERO DE POLIETILENO DE BAJA DENSIDAD PEBD POR 5ML. CON SUBTAPA CAPILAR INCOLORA Y TAPA DE POLIPROPILENO PP DE COLOR ROSADO. EN CAJA PLEGADIZA INDIVIDUAL.</t>
  </si>
  <si>
    <t>19996984-3</t>
  </si>
  <si>
    <t>PIRIDOXINA LAPRO 50mgTABEPS *</t>
  </si>
  <si>
    <t>19997253-5</t>
  </si>
  <si>
    <t>CAFEINA/IBUPROFENO (ADVIL ULTRA) 65MG/200MG CAPSULA ORAL</t>
  </si>
  <si>
    <t xml:space="preserve">CAFEINA / IBUPROFENO  </t>
  </si>
  <si>
    <t>65/200MG</t>
  </si>
  <si>
    <t>19997612-1</t>
  </si>
  <si>
    <t>VIGADEXA ALCON SUSP OFTAL</t>
  </si>
  <si>
    <t>DOXAZOSINA MESILATO EQUIVALENTE A DOXAZOSINA (CARDURAN® XL 4) 4mg TABLETA DE LIBERACION PROLONGADA ORAL-4mg-7 TABLETAS-TABLETA DE LIBERACION PROLONGADA</t>
  </si>
  <si>
    <t>CARDURAN® XL 4</t>
  </si>
  <si>
    <t>INVIMA 2009M-0009608</t>
  </si>
  <si>
    <t>19999458-2</t>
  </si>
  <si>
    <t>CAJA POR 30 TABLETAS EN BLISTER PVC/PCTFE/ALUMINIO SELLADA CON ETIQUETA DE SEGURIDAD</t>
  </si>
  <si>
    <t>INVIMA 2009M-0009157</t>
  </si>
  <si>
    <t>19999459-2</t>
  </si>
  <si>
    <t>FUMARATO DE QUETIAPINA (EQUIVALENTES A QUETIAPINA BASE 50 MG).</t>
  </si>
  <si>
    <t>57.56mg</t>
  </si>
  <si>
    <t>INVIMA 2009M-0009217</t>
  </si>
  <si>
    <t>19999460-1</t>
  </si>
  <si>
    <t>Quetiapina (seroquel xr) 200mg tableta de liberacion prolongada oral</t>
  </si>
  <si>
    <t>FUMARATO DE QUETIAPINA,CONTIENE UN 86,86% DE QUETIAPINA BASE LIBRE</t>
  </si>
  <si>
    <t>INVIMA 2008M-0008942</t>
  </si>
  <si>
    <t>19999461-2</t>
  </si>
  <si>
    <t>SEROQUEL XR AST 300mgTAB RC7 *</t>
  </si>
  <si>
    <t>19999657-1</t>
  </si>
  <si>
    <t>ITRACONAZOL</t>
  </si>
  <si>
    <t>CAJA EN BLISTER PVDC/ALUMINIO CON 15 CAPSULAS</t>
  </si>
  <si>
    <t>19999945-1</t>
  </si>
  <si>
    <t>CAJA POR 10 CAPSULAS BLANDAS DE GELATINA EN EMPAQUE INDIVIDUAL TIPO BLISTER ALUMINIO/PVDC POR 10 CAPSULAS BLANDAS DE GELATINA C/</t>
  </si>
  <si>
    <t>TRIMEBUTINA BASE (MUVETT FLORA) 300mg POLVO PARA RECONSTITUIR A SUSPENSION ORAL ORAL-300mg- SOBRE-POLVO PARA RECONSTITUIR A SUSPENSION ORAL</t>
  </si>
  <si>
    <t>INVIMA 2009M-0009206</t>
  </si>
  <si>
    <t>20001633-1</t>
  </si>
  <si>
    <t>CAJA POR UN TUBO COLAPSIBLE DE ALUMINIO. POR 50 G .</t>
  </si>
  <si>
    <t>20001650-1</t>
  </si>
  <si>
    <t>BETAMETASONA/CLOTRIMAZOL/NEOMICINA</t>
  </si>
  <si>
    <t>0.04g./1g./0.5g.</t>
  </si>
  <si>
    <t>CAJA CON UN TUBO COLAPSIBLE DE PLASTICO LAMINADO POR 5 G. DE CREMA.</t>
  </si>
  <si>
    <t>20001675-1</t>
  </si>
  <si>
    <t>CAJA PLEGADIZA CON UN FRASCO DE ALUMINIO CON PULSADOR PLASTICO Y VALVULA PARA AEROSOL POR 10 ML</t>
  </si>
  <si>
    <t>INVIMA 2009M-0009874</t>
  </si>
  <si>
    <t>ACETAMINOFEN (DOLEX AVANZADO) 500mg TABLETA ORAL 1 FRASCO</t>
  </si>
  <si>
    <t>DOLEX AVANZADO</t>
  </si>
  <si>
    <t>500 MG</t>
  </si>
  <si>
    <t>20001974-3</t>
  </si>
  <si>
    <t>DESVENLAFAXINA (PRISTIQ) 50mg TABLETA DE LIBERACION PROLONGADA ORAL 7 TABLETAS</t>
  </si>
  <si>
    <t>PRISTIQ</t>
  </si>
  <si>
    <t>CADA TABLETA DE LIBERACION PROLONGADA</t>
  </si>
  <si>
    <t>CAJA POR 28 TABLETAS DE LIBERACIÓN PROLONGADA EN BLISTER PVC/ACLAR/ALUMINIO</t>
  </si>
  <si>
    <t>CEFRADINA TABLETA O CAPSULA  500 MG</t>
  </si>
  <si>
    <t>TABLETAS </t>
  </si>
  <si>
    <t>CAJA POR 24 TABLETAS EN BLISTER PVC/PVDC BLANCO /ALUMINIO</t>
  </si>
  <si>
    <t>20002599-3</t>
  </si>
  <si>
    <t>DELIFON BEST 5mg CPR EPS RC7*</t>
  </si>
  <si>
    <t>20003641-2</t>
  </si>
  <si>
    <t>FLIXOTIDE SUSP P/INHALACION 125 MCG X 120 DOSIS</t>
  </si>
  <si>
    <t>FLUTICASONA PROPIONATO</t>
  </si>
  <si>
    <t>125MCG</t>
  </si>
  <si>
    <t>CLORURO DE SODIO SOLUCION NASAL  0.9 %/30 ML</t>
  </si>
  <si>
    <t>INVIMA 2019M-0009658-R1</t>
  </si>
  <si>
    <t>CLORURO DE SODIO ENEMA  2.5 %/1000 ML</t>
  </si>
  <si>
    <t>BOLSA PVC POR 1000 ml CON SOBREBOLSA OPALESCENTE EN PEAD, Con Cánula para su administración</t>
  </si>
  <si>
    <t>INVIMA 2019M-0009958-R1</t>
  </si>
  <si>
    <t xml:space="preserve"> AMOXICILINA/ ÁCIDO CLAVULÁNICO</t>
  </si>
  <si>
    <t>INVIMA 2009M-0010086</t>
  </si>
  <si>
    <t>AMOXICILINA/ACIDO CLAVULANICO</t>
  </si>
  <si>
    <t>20005880-1</t>
  </si>
  <si>
    <t>COXXIN</t>
  </si>
  <si>
    <t>20006313-1</t>
  </si>
  <si>
    <t>GABAPENTIN (NEURONTIN 300) 300mg CAPSULA DURA ORAL-300mg- CAPSULAS-CAPSULA DURA</t>
  </si>
  <si>
    <t>NEURONTIN 300</t>
  </si>
  <si>
    <t>INVIMA 2010M-0010330</t>
  </si>
  <si>
    <t>20006314-1</t>
  </si>
  <si>
    <t>GABAPENTIN (NEURONTIN 400) 400mg CAPSULA DURA ORAL-400mg- CAPSULAS-CAPSULA DURA</t>
  </si>
  <si>
    <t>NEURONTIN 400</t>
  </si>
  <si>
    <t>INVIMA 2010M-0010350</t>
  </si>
  <si>
    <t>20006926-1</t>
  </si>
  <si>
    <t>CAJA POR BLISTER DE AL/OPA/PVC Y FOIL DE ALUMINIO POR 10 TABLETAS</t>
  </si>
  <si>
    <t>20006939-3</t>
  </si>
  <si>
    <t>BETAMETASONA/LIDOCAINA CLORHIDRATO/NEOMICINA SULFATO )/POLIMIXINA B SULFATO</t>
  </si>
  <si>
    <t>PANOTIL ®</t>
  </si>
  <si>
    <t>1mg/40mg/4.31mg/10UI</t>
  </si>
  <si>
    <t>FRASCO GOTERO PLÁSTICO EN PEBD COLOR BLANCO IMPRESO X 8 ML CON SUBTAPA PLÁSTICA EN PEBD Y TAPA PLÁSTICA EN PP. EMPACADO EN ESTUCHE DE CARTÓN</t>
  </si>
  <si>
    <t>A01AB08</t>
  </si>
  <si>
    <t>20007276-2</t>
  </si>
  <si>
    <t>CAJA POR 5 AMPOLLAS DE VIDRIO AMBAR TIPO I POR 5 ML</t>
  </si>
  <si>
    <t>20007815-1</t>
  </si>
  <si>
    <t>CAJA POR 5 AMPOLLAS DE VIDRIO INCOLORO TIPO I POR 3 ML</t>
  </si>
  <si>
    <t>INVIMA 2010M-0010314</t>
  </si>
  <si>
    <t>BIMATOPROST</t>
  </si>
  <si>
    <t>CAJA CONUN FRASCO GOTERO EN POLIETILENO DE BAJA DENSIDAD BLANCO OPACO POR3 ML E INSERTO</t>
  </si>
  <si>
    <t>20009479-1</t>
  </si>
  <si>
    <t>CAJA POR UNA AMPOLLA DE VIDRIO TIPO I INCOLORO POR 1 ML</t>
  </si>
  <si>
    <t>INVIMA 2009M-0009967</t>
  </si>
  <si>
    <t>EMTRICITABINA/TENOFOVIR</t>
  </si>
  <si>
    <t>200mg/300mg</t>
  </si>
  <si>
    <t>LACOSAMIDA (VIMPAT 50) 50mg TABLETA RECUBIERTA ORAL-50mg-4 TABLETAS-TABLETA RECUBIERTA</t>
  </si>
  <si>
    <t>VIMPAT 50</t>
  </si>
  <si>
    <t>INVIMA 2015M-0011038-R1</t>
  </si>
  <si>
    <t>LACOSAMIDA (VIMPAT® 100) 100mg TABLETA RECUBIERTA ORAL-100mg- TABLETAS-TABLETA RECUBIERTA</t>
  </si>
  <si>
    <t>VIMPAT® 100</t>
  </si>
  <si>
    <t>INVIMA 2016M-0011054-R1</t>
  </si>
  <si>
    <t>20010105-1</t>
  </si>
  <si>
    <t>LACOSAMIDA (VIMPAT 200) 200mg TABLETA CUBIERTA CON PELICULA ORAL-200mg- TABLETAS-TABLETA CUBIERTA CON PELICULA</t>
  </si>
  <si>
    <t>VIMPAT 200</t>
  </si>
  <si>
    <t>INVIMA 2015M-0011058-R1</t>
  </si>
  <si>
    <t>20010357-3</t>
  </si>
  <si>
    <t>NIMESULIDA TABLETA O CAPSULA  100 MG</t>
  </si>
  <si>
    <t>20010636-1</t>
  </si>
  <si>
    <t xml:space="preserve">ALGINATO DE SODIO/BICARBONATO DE SODIO </t>
  </si>
  <si>
    <t>2.5g/2.67g</t>
  </si>
  <si>
    <t>SUSPENSIÓN ORAL. FRASCO PEAD BLANCO CON TAPAALLUSUD POR 360 ML</t>
  </si>
  <si>
    <t>Prednisolona 5mg tableta oral 30 TABLETAS</t>
  </si>
  <si>
    <t>CAJA PLEGADIZA POR 14 CÁPSULAS EN DOS BLÍSTER PVC/PVDC TRANSPARENTE - ALUMINIO POR 7 CÁPSULAS CADA UNO.</t>
  </si>
  <si>
    <t>20012570-3</t>
  </si>
  <si>
    <t>OLANZAPINA 5 MG FCO X 20 TAB REC</t>
  </si>
  <si>
    <t xml:space="preserve">5 MG </t>
  </si>
  <si>
    <t>FCO X 20 TAB REC</t>
  </si>
  <si>
    <t>BROMURO DE IPATROPIO . EQUIVALEN ABROMURO DE IPATROPIO ANHIDRO</t>
  </si>
  <si>
    <t>INVIMA 2010M-0010412</t>
  </si>
  <si>
    <t>20013599-3</t>
  </si>
  <si>
    <t>MENTOL/SALICILATO DE METILO</t>
  </si>
  <si>
    <t>10g/28g</t>
  </si>
  <si>
    <t>TUBO COLAPSIBLE DE ALUMINIO POR 30 GRAMOS CON TAPA PEAD BLANCA</t>
  </si>
  <si>
    <t>ESCITALOPRAM</t>
  </si>
  <si>
    <t>10 MG</t>
  </si>
  <si>
    <t>TABLETAS RECUBIERTAS</t>
  </si>
  <si>
    <t>CAJA POR 28 TABLETAS RECUBIERTAS EN BLISTER PVC-PVDC TRANSPARENTE/ALUMINIO POR 28 TABLETAS</t>
  </si>
  <si>
    <t>INVIMA 2020M-0010904-R1</t>
  </si>
  <si>
    <t>20014788-1</t>
  </si>
  <si>
    <t>CAJA CON UN FRASCO GOTERO EN PEBD X 5 ML</t>
  </si>
  <si>
    <t>20014812-1</t>
  </si>
  <si>
    <t>CEFALEXINA</t>
  </si>
  <si>
    <t>CAJA PLEGADIZA POR 5 TABLETAS RECUBIERTASEN BLISTERS PVC-PVDC / ALUMINIO</t>
  </si>
  <si>
    <t>INVIMA 2016M-0011187-R1</t>
  </si>
  <si>
    <t>20014813-6</t>
  </si>
  <si>
    <t>INSTITUCIONAL: CAJA PLEGADIZA POR 24 TABLETAS RECUBIERTAS EN BLISTERS PVC-PVDC / ALUMINIO.</t>
  </si>
  <si>
    <t>INVIMA 2016M-0011198-R1</t>
  </si>
  <si>
    <t>20016868-4</t>
  </si>
  <si>
    <t>CAJA POR 10 TABLETAS RECUBIERTAS EN FOIL ALUMINIO/ALUMINIO</t>
  </si>
  <si>
    <t>20016921-2</t>
  </si>
  <si>
    <t>QUETIAPINA HEMIFUMARATO 28. 80 MG EQUIVALENTE A QUETIAPINA BASE</t>
  </si>
  <si>
    <t>20018558-1</t>
  </si>
  <si>
    <t>CAJA PLEGADIZA POR UNA CAPSULA BLANDA EN UN BLISTER DE ALUMINIO/PVDC/PVC/PE.</t>
  </si>
  <si>
    <t>20019105-10</t>
  </si>
  <si>
    <t>DEXAMETASONA 8mg/2ml SOLUCION INYECTABLE INTRA-ARTICULAR/INTRAMUSCULAR/INTRAVENOSA 1 AMPOLLAS</t>
  </si>
  <si>
    <t>AMPOLLA DE 2 ML</t>
  </si>
  <si>
    <t>CAJA X 100 AMPOLLAS DE VIDRIO INCOLORO TIPO I POR 2 ML .</t>
  </si>
  <si>
    <t>ACEITE DE EUCALIPTO EQUIVALENTE A EUCALIPTOL/ALCANFOR/MENTOL/SALICILATO DE METILO</t>
  </si>
  <si>
    <t>6g/4.5g/4.5g/8g</t>
  </si>
  <si>
    <t>AZITROMICINA DIHIDRATO 3.75 MG EQUIVALENTE A AZITROMICINA ANHIDRA (CADA GRAMO DE SOLUCIÓN CONTIENE 15 MG DE AZITROMICINA DIHIDRATO EQUIVALENTES A 14.3 MG DE AZITROMICINA).</t>
  </si>
  <si>
    <t>AZYDROP 15 MG/G</t>
  </si>
  <si>
    <t>CAJA EN SACHET POR 6 ENVASES UNIDOSIS.C/U POR 250 MG DE SOLUCION</t>
  </si>
  <si>
    <t>20019908-1</t>
  </si>
  <si>
    <t>SACCHAROMYCES BOULARDII (FLORATIL® 250) 250mg CAPSULA DURA ORAL-250mg- CAPSULAS-CAPSULA DURA</t>
  </si>
  <si>
    <t>FLORATIL® 250</t>
  </si>
  <si>
    <t>INVIMA 2012M-0013510</t>
  </si>
  <si>
    <t>20020097-1</t>
  </si>
  <si>
    <t>SALES DE REHIDRATACIÓN ORAL 60 Meq SOLUCIÓN ORAL</t>
  </si>
  <si>
    <t>20021767-2</t>
  </si>
  <si>
    <t>CAJA DE CARTÓN + INSERTOCON 1 TUBO DE ALUMINIO COLAPSIBLE TAPADE POLIETILENOPOR 30 G</t>
  </si>
  <si>
    <t>20021844-3</t>
  </si>
  <si>
    <t>PROPIONATO DE CLOBETASOL</t>
  </si>
  <si>
    <t>CAJA PLEGADIZA CON UN TUBO COLAPSIBLE DE ALUMINIO CON TAPA DE POLIETILENO X 40G + INSERTO</t>
  </si>
  <si>
    <t>20022626-1</t>
  </si>
  <si>
    <t>FACTOR DE CRECIMIENTO EPIDÉRMICO HUMANO RECOMBINANTE FCE-HR</t>
  </si>
  <si>
    <t>CAJA CON UN VIAL DE VIDRIO INCOLORO TIPO I. CON TAPÓN DE BROMOBUTILO DE COLOR GRIS DE 20 MM SILICONADO. CON AGRAFE DE ALUMINIO DE 75 UG DE LIOFILIZADO PARA RECONSTITUIR A 5 ML DE SOLUCIÓN INYECTABLE.</t>
  </si>
  <si>
    <t>20022732-1</t>
  </si>
  <si>
    <t>SOLUCIÓN SALINA  BALANCEADA ESTÉRIL-CLORURO DE SODIO/CLORURO DE POTASIO/CLORURO DE CALCIO/CLORURO DE MAGNESIO/ACETATO DE SODIO/CITRATO DE SODIO- 0.64g/75mg/48mg/30mg/0.39g/0.17g-1 BOLSA-SOLUCION INYECTABLE</t>
  </si>
  <si>
    <t>20023511-3</t>
  </si>
  <si>
    <t>TRAYENTA 5 MG CAJA X 30 TAB</t>
  </si>
  <si>
    <t>LINAGLIPTINA</t>
  </si>
  <si>
    <t>TIOCOLSID 8mgTAB EPS GALEN</t>
  </si>
  <si>
    <t>20023694-1</t>
  </si>
  <si>
    <t>FOSFOMICINA TROMETAMOL POLVO PARA RECONSTITUIR A SOL. ORAL  3 G/8 G</t>
  </si>
  <si>
    <t>FOSTREN</t>
  </si>
  <si>
    <t>20023718-1</t>
  </si>
  <si>
    <t>VENLAFAXINA  75mg TABLETA DE LIBERACION PROLONGADA ORAL-75mg-5 TABLETAS-TABLETA DE LIBERACION PROLONGADA</t>
  </si>
  <si>
    <t>INVIMA 2011M-0012110</t>
  </si>
  <si>
    <t>20024293-1</t>
  </si>
  <si>
    <t>CAJA CON 1 TUBO DE ALUMINIO POR 10 G.</t>
  </si>
  <si>
    <t>ACETAMINOFEN/METOCARBAMOL</t>
  </si>
  <si>
    <t>350mg/500mg</t>
  </si>
  <si>
    <t>CAJA PLEGADIZA POR 30 TABLETAS EN BLÍSTER PVC INCOLORO TRANSPARENTE - PAPEL ALUMINIO POR 10 TABLETAS CADA BLÍSTER.</t>
  </si>
  <si>
    <t>AMOXAL GLAXO 500mg CAP *</t>
  </si>
  <si>
    <t>AMOXICILINA TRIHIDRATADA EQUIVALENTE A AMOXICILINA BASE (AMOXAL® 500) 500mg CAPSULA DURA ORAL-500mg- CAPSULAS-CAPSULA DURA</t>
  </si>
  <si>
    <t>AMOXAL® 500</t>
  </si>
  <si>
    <t xml:space="preserve">ALGINATO DE SODIO/BICARBONATO DE SODIO 125MG/133.5/5ML </t>
  </si>
  <si>
    <t>MILPAX SUSPENSION MENTA X 360 ML</t>
  </si>
  <si>
    <t>COMERCIAL</t>
  </si>
  <si>
    <t>Alginato de sodio/bicarbonato de sodio/carbonato de calcio (milpax) 2.5g/2.67g/1.5g suspension oral</t>
  </si>
  <si>
    <t>SULTAMICILINA TABLETA  375 MG</t>
  </si>
  <si>
    <t>UNASYN</t>
  </si>
  <si>
    <t>BUSCAPINA</t>
  </si>
  <si>
    <t>CIPRO</t>
  </si>
  <si>
    <t>MOTRIN</t>
  </si>
  <si>
    <t>BETAMETASONA SODIO FOSFATO (EQUIVALENTE A 4.0 MG BETAMETASONA BASE ) (INFLACOR®   4 ) 4mg SOLUCION INYECTABLE PARENTERAL-4mg- AMPOLLA-SOLUCION INYECTABLE</t>
  </si>
  <si>
    <t xml:space="preserve">INFLACOR®   4 </t>
  </si>
  <si>
    <t>ACETAMINOFEN(PARACETAMOL) (ADOREM 500) 500mg TABLETA ORAL-500mg-0 TABLETAS-TABLETA</t>
  </si>
  <si>
    <t>ADOREM 500</t>
  </si>
  <si>
    <t>N -ACETIL CISTEINA (FLUIMUCIL® 200) 200mg GRANULOS ORAL-200mg- SOBRE-GRANULOS</t>
  </si>
  <si>
    <t>FLUIMUCIL® 200</t>
  </si>
  <si>
    <t>INVIMA 2009 M- 011342 R-2</t>
  </si>
  <si>
    <t>ISODINE BOEH SOLUCION</t>
  </si>
  <si>
    <t>YODOPOVIDONA (ISODINE SOLUCION) 1% SOLUCION TOPICA (EXTERNA)</t>
  </si>
  <si>
    <t>CLEXANE 40MG/0.4ML SOLUC INY CAJA X 10 JER/PRELLENADAS C/SISTEMA DE SEGURIDAD</t>
  </si>
  <si>
    <t>CLEXANE 40 MG/ 0,4 ML INYECTABLE.</t>
  </si>
  <si>
    <t>40MG</t>
  </si>
  <si>
    <t>JER.PRELLENADA</t>
  </si>
  <si>
    <t>CAJA X 10 JER.PRELL</t>
  </si>
  <si>
    <t xml:space="preserve">PASTA LASSAR POTE X 100 G </t>
  </si>
  <si>
    <t xml:space="preserve">OXIDO DE ZINC </t>
  </si>
  <si>
    <t>25G/100G</t>
  </si>
  <si>
    <t xml:space="preserve">POTE X 100 G </t>
  </si>
  <si>
    <t>CLINDAMICINA TABLETA 300MG</t>
  </si>
  <si>
    <t>DALACIN 300 MG TAB</t>
  </si>
  <si>
    <t>BENCIDAMINA CLORHIDRATO SPRAY ENJUAGUE BUCAL  0.15 %/120 ML</t>
  </si>
  <si>
    <t>BENZIRIN VERDE SPRAY</t>
  </si>
  <si>
    <t>SUCRALFATO MICRONIZADO (DIP ) 1g/5ml SUSPENSION ORAL ORAL-1g/5ml- FRASCO-SUSPENSION ORAL</t>
  </si>
  <si>
    <t xml:space="preserve">DIP </t>
  </si>
  <si>
    <t>INVIMA 2012M-013579-R2</t>
  </si>
  <si>
    <t>SUCRALFATE 1G/5ML SUSPENSION ORAL</t>
  </si>
  <si>
    <t>DIP SUSPENSION X 200 ML.</t>
  </si>
  <si>
    <t>SUSP.FRASCO</t>
  </si>
  <si>
    <t>METILPREDNISOLONA MICRONIZADA (MEDROL 16) 16mg TABLETA ORAL-16mg-7 TABLETAS-TABLETA</t>
  </si>
  <si>
    <t>MEDROL 16</t>
  </si>
  <si>
    <t>CARBON ACTIVADO + SIMETICONA (250+80)MG CAPSULA</t>
  </si>
  <si>
    <t>PIROXICAM (FELDENEEL 05%) 0.5% GEL TOPICO TOPICA (EXTERNA)-0.5%- TUBO-GEL TOPICO</t>
  </si>
  <si>
    <t>FELDENEEL 05%</t>
  </si>
  <si>
    <t>NADROPARINA CALCICA (3800UI) SOLUCION INYECTABLE  40 MG/0.4 ML</t>
  </si>
  <si>
    <t>FRAXIPARINE</t>
  </si>
  <si>
    <t>NADROPARINA 3800 IU/0.4ML SOLUCION INYECTABLE INTRAVASCULAR EN HEMODIÁLISIS/SUBCUTANEA</t>
  </si>
  <si>
    <t>FRAXIPARINE 40 MG/0.4 ML CAJA X 10 JERINGAS PRELLENADAS</t>
  </si>
  <si>
    <t>INVIMA 2007M-007194 R1</t>
  </si>
  <si>
    <t>WESCOHEX JABON GLUCONATO 2% BOLSA 850 ML</t>
  </si>
  <si>
    <t>DICLOFENACO SODICO GEL  1 %/100 G</t>
  </si>
  <si>
    <t>VOLTAREN NOVAR EMULGEL</t>
  </si>
  <si>
    <t>LEVODROPROPIZINA (LEVOPRONT(R)) 30mg/5ml JARABE ORAL-60mg/10ml- FRASCO-JARABE</t>
  </si>
  <si>
    <t>LEVOPRONT(R)</t>
  </si>
  <si>
    <t>NAPROXENO/CAFEINA TABLETA O CAPSULA 220+50 MG</t>
  </si>
  <si>
    <t>LUMBAL</t>
  </si>
  <si>
    <t>KETOPROFENO (PROFENID) 2.5% GEL TOPICA (EXTERNA)</t>
  </si>
  <si>
    <t>AERIUS</t>
  </si>
  <si>
    <t>TRAMADOL VITAL 100mg/2ml *</t>
  </si>
  <si>
    <t>ALANTOINA/EXTRACTO CEPAE/HEPARINA SODICA (CONTRACTUBEX) 1g/10g/5000UI GEL TOPICA (EXTERNA)-1g/10g/5000UI- TUBO-GEL</t>
  </si>
  <si>
    <t>CONTRACTUBEX</t>
  </si>
  <si>
    <t>HIDRÓXIDO DE ALUMINIO (A PARTIR DE BARCROFT AMS 106 NB COBLEND 9.2%)</t>
  </si>
  <si>
    <t>SULFADIAZINA DE PLATA CREMA  1 %/30 G</t>
  </si>
  <si>
    <t>SULFADIAZINA DE PLATA</t>
  </si>
  <si>
    <t>KETOCONAZOL CHAMPU  2 %/100 ML</t>
  </si>
  <si>
    <t>KETOMED</t>
  </si>
  <si>
    <t>ALGINATO DE SODIO SUSPENSION ORAL  2.5 G/100ML/240 ML</t>
  </si>
  <si>
    <t>REFLUFIN</t>
  </si>
  <si>
    <t>CALCITRIOL COLMED 0,25mgEPS *</t>
  </si>
  <si>
    <t>BECLOMETASONA DIPROPIONATO (NABUMEX® INHALADOR 250 ) 250 mcg/dosis SOLUCION PARA INHALACION INHALACION-250 mcg/dosis- FRASCO-SOLUCION PARA INHALACION</t>
  </si>
  <si>
    <t xml:space="preserve">NABUMEX® INHALADOR 250 </t>
  </si>
  <si>
    <t>INVIMA 2013M-0002366-R1</t>
  </si>
  <si>
    <t>BECLOMETASONA DIPROPIONATO BUCAL LIQUIDO PARA INHALACION  250 MCG/DOSIS/200 DOSIS</t>
  </si>
  <si>
    <t>NABUMEX</t>
  </si>
  <si>
    <t>FRASCO INHALADOR</t>
  </si>
  <si>
    <t>CLINDAMICINA 600mg/4ml SOLUCION INYECTABLE INTRAMUSCULAR/INTRAVENOSA-600mg/4ml- AMPOLLA-SOLUCION INYECTABLE</t>
  </si>
  <si>
    <t>CLINDAMICINA VITAL 600AMP *</t>
  </si>
  <si>
    <t>BETAMETASONA DIPROPIONATO/FOSFATO DISODICO (7MG) JERINGA PRELLENADA SOLUCION INYECTABLE 5+2 MG/ML/1 ML</t>
  </si>
  <si>
    <t>ampolla</t>
  </si>
  <si>
    <t>Caja por 1 ampolla vidrio ambar tipo I por 1 mL con cuna</t>
  </si>
  <si>
    <t>NIMODIPINA 30mg TABLETA CUBIERTA CON PELICULA ORAL</t>
  </si>
  <si>
    <t>NIMODIPINO EXPO 30mgTAB EPS *</t>
  </si>
  <si>
    <t>CAPSAICINA (CASACINE) 0075 CREMA TOPICA (EXTERNA)</t>
  </si>
  <si>
    <t>NITROFURAZONA BREMYNG CREMA</t>
  </si>
  <si>
    <t>CARBOXIMETILCELULOSA SODICA SOLUCION OFTALMICA  5 MG/ML/15 ML</t>
  </si>
  <si>
    <t>BETAMETASONA ACETATO 3.0 MG. + BETAMETASONA (COMO SODIO FOSFATO ) 3 MG /ML, VIAL</t>
  </si>
  <si>
    <t>OXIDO DE ZINC CREMA  40 %/110 G</t>
  </si>
  <si>
    <t>CREMA # 4 FORMULA CONCENTRADA</t>
  </si>
  <si>
    <t>RANIBIZUMAB (0.5MG/0.05ML)(2.3MG) VIAL SOLUCION INYECTABLE 10 MG/ML/0.23 ML</t>
  </si>
  <si>
    <t>LUCENTIS</t>
  </si>
  <si>
    <t>RANIBIZUMAB (LUCENTIS® 10/ML  ) 2.3mg SOLUCION INYECTABLE INTRAOCULAR-0.23ml- VIAL-SOLUCION INYECTABLE</t>
  </si>
  <si>
    <t xml:space="preserve">LUCENTIS® 10/ML  </t>
  </si>
  <si>
    <t>INVIMA 2007M-0007158</t>
  </si>
  <si>
    <t>BETAMETASONA FOSFATO DISODICO SOLUCION INYECTABLE  4 MG/1 ML</t>
  </si>
  <si>
    <t>BETAMETASONA VITALIS 4 MG/ML CAJA X 10 AMPOLLAS.</t>
  </si>
  <si>
    <t>4MG/ML</t>
  </si>
  <si>
    <t>CAJA X 10 AMP</t>
  </si>
  <si>
    <t>DUOTRAV ALCON SOL/OFTAL</t>
  </si>
  <si>
    <t>COMPLEJO HIERRO POLIMALTOSADO (HIERRO)/ACIDO FOLICO (VIT B9) TABLETA RECUBIERTA 100+1 MG</t>
  </si>
  <si>
    <t>FUROATO DE FLUTICASONA (AVAMYS® ) 27.5 mcg SUSPENSION NASAL INTRANASAL-27.5 mcg- FRASCO-SUSPENSION NASAL</t>
  </si>
  <si>
    <t xml:space="preserve">AVAMYS® </t>
  </si>
  <si>
    <t>OLOPATADINA (ALAP ) 0.2% SOLUCION CONJUNTIVAL</t>
  </si>
  <si>
    <t>ALAP 02%</t>
  </si>
  <si>
    <t>INVIMA 2008M-0008401</t>
  </si>
  <si>
    <t>Diclofenaco  dietilamonio 001 gel tópica (externa) tubo  60g.</t>
  </si>
  <si>
    <t>MULTIVITMAINAS Y MINERALES (CITRAGEL) 2mg/315mg TABLETA RECUBIERTA ORAL-2mg/315mg-0 TABLETAS-TABLETA RECUBIERTA</t>
  </si>
  <si>
    <t>TIOCOLCHICOSIDO (TIOCOLSID 4) 4mg TABLETA ORAL-4mg-0 TABLETAS-TABLETA</t>
  </si>
  <si>
    <t>TIOCOLSID 4</t>
  </si>
  <si>
    <t>MOVIDOL (220 MG/250 MG/65 MG) CAJA X 48 TAB</t>
  </si>
  <si>
    <t>INVIMA 2008M-0008693</t>
  </si>
  <si>
    <t>NISTATINA 100000 IU/10ML SUSPENSION ORAL</t>
  </si>
  <si>
    <t>NISTATINA 100.000 UI LABINCO SUSP X 60 ML</t>
  </si>
  <si>
    <t>INVIMA 2008M-0008850</t>
  </si>
  <si>
    <t>ADAPALENO+PEROXIDO DE BENZOILO</t>
  </si>
  <si>
    <t>EPIDUO GEL TUBO X 30 G</t>
  </si>
  <si>
    <t>DESVENLAFAXINA (PRISTIQ® 100  ) 100mg TABLETA DE LIBERACION PROLONGADA ORAL-100mg-7 TABLETAS-TABLETA DE LIBERACION PROLONGADA</t>
  </si>
  <si>
    <t xml:space="preserve">PRISTIQ® 100  </t>
  </si>
  <si>
    <t>INVIMA 2009M-0009532</t>
  </si>
  <si>
    <t>CONDROITINA SULFATO/HIALURONATO DE SODIO SOLUCION OFTALMICA 1.8+1 MG/ML/15 ML</t>
  </si>
  <si>
    <t>FRASCO GOTERO</t>
  </si>
  <si>
    <t>INVIMA 2009M-0009599</t>
  </si>
  <si>
    <t>SERTRALINA TABLETA  100 MG</t>
  </si>
  <si>
    <t>SERTRANQUIL</t>
  </si>
  <si>
    <t>CARBONATO DE LITIO (THERALITE 300) 300mg TABLETA ORAL-300mg-0 TABLETAS-TABLETA</t>
  </si>
  <si>
    <t>THERALITE 300</t>
  </si>
  <si>
    <t>INVIMA 2009M-0010260</t>
  </si>
  <si>
    <t>MULTIVITMAINAS Y MINERALES (CALTRATE® 600 + D) 400UI /600mg TABLETA RECUBIERTA ORAL-400UI /600mg- FRASCO-TABLETA RECUBIERTA</t>
  </si>
  <si>
    <t>DABIGATRAN ETEXILATO MESILATO CAPSULA  150 MG</t>
  </si>
  <si>
    <t>capsula</t>
  </si>
  <si>
    <t>CAJA POR 10 CAPSULAS DURAS EN BLISTER ALUMINIO/ALUMINIO</t>
  </si>
  <si>
    <t>INDACATEROL MALEATO 0,194 MG EQUIVALENTE A INDACATEROL BASE (ONBRIZE® BREEZHALER 150     (CAPSULA DURA)) 150mcg POLVO PARA INHALACION INHALACION-150mcg- CAPSULAS-POLVO PARA INHALACION</t>
  </si>
  <si>
    <t>ONBRIZE® BREEZHALER 150     (CAPSULA DURA)</t>
  </si>
  <si>
    <t>NIMESULIDA 0,02 X 30</t>
  </si>
  <si>
    <t>NIDOLON GEL TRANSDERMICO X 30 GRAMOS</t>
  </si>
  <si>
    <t>NIMESULIDA (NIDOLON) 2%GEL TUBO 60 GR</t>
  </si>
  <si>
    <t>2GR</t>
  </si>
  <si>
    <t>TUBO X 60GR</t>
  </si>
  <si>
    <t>MENTOL 3.5% GEL TOPICA (EXTERNA)</t>
  </si>
  <si>
    <t>BIOFREEZE GEL X 4 OZ</t>
  </si>
  <si>
    <t>BIOFREEZE GEL botella 16 oz -3.5%-FRASCO-GEL</t>
  </si>
  <si>
    <t>BIOFREEZE GEL</t>
  </si>
  <si>
    <t>OXIDO DE ZINC UNGUENTO  25 %/60 G</t>
  </si>
  <si>
    <t>PANTOPRAZOL TABLETA RECUBIERTA ENTERICA  40 MG</t>
  </si>
  <si>
    <t>TECTA</t>
  </si>
  <si>
    <t>FENITOINA SUSPENSION ORAL  2.5 %/240 ML</t>
  </si>
  <si>
    <t>EPAMIN</t>
  </si>
  <si>
    <t>FENITOINA (EPAMIN) -125mg/5ml- FRASCO x 240 ml-SUSPENSION</t>
  </si>
  <si>
    <t>SALES DE REHIDRATACION ORAL SOBRE POLVO GRANULOS PARA RECONSTITUIR A SOL. ORAL</t>
  </si>
  <si>
    <t>CRONOFEN 500 MG CAJA X 100 TABL</t>
  </si>
  <si>
    <t>CAJA X 100 TABLETAS</t>
  </si>
  <si>
    <t>ACETAMINOFEN/CODEINA FOSFATO HEMIHIDRATO (NODOL® FORTE)-325mg/30mg-BLISTER-TABLETA</t>
  </si>
  <si>
    <t>NODOL® FORTE</t>
  </si>
  <si>
    <t>HIALTEARS </t>
  </si>
  <si>
    <t>4mg/mL</t>
  </si>
  <si>
    <t>FRASCO X 5ML</t>
  </si>
  <si>
    <t>INVIMA 2019M-0013308-R1</t>
  </si>
  <si>
    <t>HIALTEARS OPHTHA LUB OFT EPS</t>
  </si>
  <si>
    <t>CLORURO DE SODIO SOLUCION INYECTABLE  0.9 %/500 ML</t>
  </si>
  <si>
    <t>Bolsa grado médico x 500 mL en PolivinilCloruro (PVC )con sobrebolsa de Polietileno de Alta Densidad(PEAD)</t>
  </si>
  <si>
    <t>INVIMA 2021M-0014332-R1</t>
  </si>
  <si>
    <t>CLORURO DE SODIO  0,9%  250 ml-0,009-BOLSA-SOLUCION INYECTABLE</t>
  </si>
  <si>
    <t>DICLOFENACO DIETILAMONIO, EQUIVALENTE A DICLOFENACO SODICO 2 g</t>
  </si>
  <si>
    <t>DICLOFENACO DIETILAMONIO, EQUIVALENTE A DICLOFENACO SODICO (VOLTAREN® EMULGEL® FORTE 232%) 2.32% GEL TOPICO TOPICA (EXTERNA)-2.32%- TUBO-GEL TOPICO 60 gr</t>
  </si>
  <si>
    <t>VOLTAREN® EMULGEL® FORTE 232%</t>
  </si>
  <si>
    <t>INVIMA 2013M-0014657</t>
  </si>
  <si>
    <t>TRASS 500 MG+85 MG CAJA X 4 TAB</t>
  </si>
  <si>
    <t>MELATONINA TABLETA DE LIBERACION PROLONGADA  2 MG</t>
  </si>
  <si>
    <t>CIRCADIN</t>
  </si>
  <si>
    <t>ACIDO HIPOCLOROSO SOLUCION TOPICA  0.046 G/100ML/120 ML</t>
  </si>
  <si>
    <t>Diosmina + hesperidina 1000mg</t>
  </si>
  <si>
    <t>DAFLON 1000MG, SUSPENSIÓN ORAL</t>
  </si>
  <si>
    <t>FRECUENCIA</t>
  </si>
  <si>
    <t>Formato No 2 Técnico Económico de Medicamentos (Productos pactados laboratorios)</t>
  </si>
  <si>
    <t>FORMATO  No 2</t>
  </si>
  <si>
    <t>Formato Técnico Económico de Medicamentos</t>
  </si>
  <si>
    <t>ITEM</t>
  </si>
  <si>
    <t xml:space="preserve">VALOR </t>
  </si>
  <si>
    <t>IMPACTO ECONÓMICO</t>
  </si>
  <si>
    <t xml:space="preserve">MOLECULAS NEGOCIADAS </t>
  </si>
  <si>
    <t>VALOR BASE OFERTA (2 AÑOS)</t>
  </si>
  <si>
    <t>Formato No 2 Técnico Económico de Medicamentos (Porcentaje Económico)</t>
  </si>
  <si>
    <t>PORCENTAJE PROPUESTO POR EL PROPONENTE</t>
  </si>
  <si>
    <t>PORCENTAJE ECONOMICO</t>
  </si>
  <si>
    <t>TOTAL OFERTA</t>
  </si>
  <si>
    <t>24341-12</t>
  </si>
  <si>
    <t>31035-1</t>
  </si>
  <si>
    <t>34162-9</t>
  </si>
  <si>
    <t>35618-1</t>
  </si>
  <si>
    <t>35619-1</t>
  </si>
  <si>
    <t>36124-1</t>
  </si>
  <si>
    <t>38340-2</t>
  </si>
  <si>
    <t>50503-1</t>
  </si>
  <si>
    <t>19900906-12</t>
  </si>
  <si>
    <t>19928497-1</t>
  </si>
  <si>
    <t>19933487-7</t>
  </si>
  <si>
    <t>19952343-2</t>
  </si>
  <si>
    <t>19994744-1</t>
  </si>
  <si>
    <t>19995113-6</t>
  </si>
  <si>
    <t>19995320-8</t>
  </si>
  <si>
    <t>19996292-7</t>
  </si>
  <si>
    <t>19996348-6</t>
  </si>
  <si>
    <t>20007957-1</t>
  </si>
  <si>
    <t>20032093-6</t>
  </si>
  <si>
    <t>35159-3</t>
  </si>
  <si>
    <t>40026-1</t>
  </si>
  <si>
    <t>19936985-1</t>
  </si>
  <si>
    <t>19946412-16</t>
  </si>
  <si>
    <t>19995115-3</t>
  </si>
  <si>
    <t>20025580-1</t>
  </si>
  <si>
    <t>20091279-1</t>
  </si>
  <si>
    <t>20109427-1</t>
  </si>
  <si>
    <t>20111478-1</t>
  </si>
  <si>
    <t>20132563-1</t>
  </si>
  <si>
    <t>20148303-1</t>
  </si>
  <si>
    <t xml:space="preserve">SULFAPLATA CREMA (1%) POTE X 60 G </t>
  </si>
  <si>
    <t>SULFAPLATA</t>
  </si>
  <si>
    <t>1G/100G</t>
  </si>
  <si>
    <t>POTE</t>
  </si>
  <si>
    <t>INVIMA 2009 M- 001338-R3 ETR</t>
  </si>
  <si>
    <t>DICLOFENACO 75 MG CAJA X  1 AMP</t>
  </si>
  <si>
    <t>75 MG/ 3 ML</t>
  </si>
  <si>
    <t>INVIMA 2010 M-003535 R3 ETR</t>
  </si>
  <si>
    <t>KETRON CAJA X 5 AMP</t>
  </si>
  <si>
    <t>KETOROLACO TROMETAMINA</t>
  </si>
  <si>
    <t>30 MG</t>
  </si>
  <si>
    <t>5</t>
  </si>
  <si>
    <t>1990415</t>
  </si>
  <si>
    <t>MELOXICAM 7,5mg TABLETA ORAL 10 TABLETAS</t>
  </si>
  <si>
    <t>7MG</t>
  </si>
  <si>
    <t>INVIMA 2010M-14170-R1</t>
  </si>
  <si>
    <t>TRAZODONA</t>
  </si>
  <si>
    <t> CAJA X 100 TABLETAS</t>
  </si>
  <si>
    <t>INVIMA 2014M-0003092-R1</t>
  </si>
  <si>
    <t>GENTAMICINA SULFATO EQUIVALENTE A GENTAMICINA BASE</t>
  </si>
  <si>
    <t> 3mg/mL</t>
  </si>
  <si>
    <t>CAJA CON FRASCO GOTERO PEBD CON TAPA DE POLIPROPILENO POR 10 ML</t>
  </si>
  <si>
    <t>INVIMA 2015M-0003606-R1</t>
  </si>
  <si>
    <t>KAPTIN 800 MG CAJA X 15 TAB</t>
  </si>
  <si>
    <t>KAPTIN 800 MG</t>
  </si>
  <si>
    <t>800 MG</t>
  </si>
  <si>
    <t>CAJA X 15 TABLETAS</t>
  </si>
  <si>
    <t>INVIMA 2014M-0003081 R-1 ETR</t>
  </si>
  <si>
    <t>ACID NESS LOCION FRASCO X 120 ML GRATIS ACID NESS LOCION FRASCO X 60 ML</t>
  </si>
  <si>
    <t>0.059 G/100 ML</t>
  </si>
  <si>
    <t>INVIMA 2015M-0003534-R1 ETR</t>
  </si>
  <si>
    <t>ACID-NESS LOCION FCO X 400 ML</t>
  </si>
  <si>
    <t>ACID-NESS LOCION</t>
  </si>
  <si>
    <t>FRASCO X 400 ML</t>
  </si>
  <si>
    <t>INVIMA 20015M-003534-R1</t>
  </si>
  <si>
    <t>IPRAN 20 MG CAJA X 20 TAB REC</t>
  </si>
  <si>
    <t>20 MG</t>
  </si>
  <si>
    <t>INVIMA 2015M-0004330-R1 ETR</t>
  </si>
  <si>
    <t>19949932</t>
  </si>
  <si>
    <t xml:space="preserve">BISACODILO 5 MG CAJA X 100 TABLETAS </t>
  </si>
  <si>
    <t>5 MG</t>
  </si>
  <si>
    <t xml:space="preserve">DICLOXACILINA 500 MG CAJA X 200 TAB  </t>
  </si>
  <si>
    <t>TAZEPIN 30 MG CAJA X 20 TAB</t>
  </si>
  <si>
    <t>TAZEPIN 30 MG</t>
  </si>
  <si>
    <t>CAJA X 20 TABLETAS</t>
  </si>
  <si>
    <t>QUETIDIN 300 MG CAJA X 30 TAB</t>
  </si>
  <si>
    <t>QUETIAPINA FUMARATO</t>
  </si>
  <si>
    <t>INVIMA 2008M-0007774 ETR</t>
  </si>
  <si>
    <t>19976916</t>
  </si>
  <si>
    <t>ACETAMINOFEN/CAFEINA ANHIDRA</t>
  </si>
  <si>
    <t>500mg/65mg </t>
  </si>
  <si>
    <t>CAJA X 4 BLISTER POR 12 TABLETAS CADA BLISTER</t>
  </si>
  <si>
    <t>QUETIAPINA 25 MG CAJA X 300 TAB</t>
  </si>
  <si>
    <t>25 MG</t>
  </si>
  <si>
    <t>INVIMA 2008M-0008757 ETR</t>
  </si>
  <si>
    <t>19995113</t>
  </si>
  <si>
    <t>QUETIAPINA 100mg TABLETA ORAL 10 TABLETAS</t>
  </si>
  <si>
    <t>100MG</t>
  </si>
  <si>
    <t>CAJA CON BLISTER DE ALUMINIO/PVC-PVDC POR 10 TABLETAS RECUBIERTAS.</t>
  </si>
  <si>
    <t>QUETIAPINA 300 MG CAJA X 300 TAB CUBIERTA</t>
  </si>
  <si>
    <t>INVIMA 2008M-0008892 ETR</t>
  </si>
  <si>
    <t>19996348</t>
  </si>
  <si>
    <t>TOPICTAL  25 MG CAJA X 28 COMP</t>
  </si>
  <si>
    <t>INVIMA 2009M-0010037 ETR</t>
  </si>
  <si>
    <t>20005150</t>
  </si>
  <si>
    <t>GASA ESTERIL 10 CM X 10 CM SOBRE X 5 UNID</t>
  </si>
  <si>
    <t>GASA ESTERIL 10 CM X 10 CM</t>
  </si>
  <si>
    <t>NO FORMA</t>
  </si>
  <si>
    <t>SOBRE X 5 UNIDADES</t>
  </si>
  <si>
    <t>NR</t>
  </si>
  <si>
    <t>Otros estados</t>
  </si>
  <si>
    <t>UMBRELLA GEL FPS 50+ TUBO X 60 GR</t>
  </si>
  <si>
    <t>OXIDO DE ZINC,OCTILMETOXICINAMATO, benzofenona- 3, metilbencilidenalcanfor, glicerina en base de gel acuoso humectante.</t>
  </si>
  <si>
    <t>60 GRMS</t>
  </si>
  <si>
    <t>TUBO X 60 GR</t>
  </si>
  <si>
    <t>UMBRELLA PLUS EMULSION SPRAY SPF 50+ FCO X 120 GR</t>
  </si>
  <si>
    <t>UMBRELLA</t>
  </si>
  <si>
    <t>120GR</t>
  </si>
  <si>
    <t>POLIETILENGLICOL 400</t>
  </si>
  <si>
    <t>4 mg</t>
  </si>
  <si>
    <t>FRASCO POR 10 ML EN CAJA PLEGADIZA DE CARTON</t>
  </si>
  <si>
    <t>20 g</t>
  </si>
  <si>
    <t>FRASCO PLASTICO EN PEAD DE COLOR BLANCO CON TAPA POR 200 ML</t>
  </si>
  <si>
    <t>ESPARADRAPO CURE-BAND COLOR PIEL CARRETE 2 X 5  YDAS</t>
  </si>
  <si>
    <t>ESPARADRAPO CUREBAND MICROPOROSO</t>
  </si>
  <si>
    <t>ROLLO</t>
  </si>
  <si>
    <t>PAÑAL ADULTO</t>
  </si>
  <si>
    <t>M</t>
  </si>
  <si>
    <t>PAQ*30</t>
  </si>
  <si>
    <t>DAVINTEX 120 MG CAJA X 10 COMPRIMIDOS RECUBIERTAS</t>
  </si>
  <si>
    <t>120MG</t>
  </si>
  <si>
    <t>CAJA X 10 COMP</t>
  </si>
  <si>
    <t>DAVINTEX 60 MG CAJA X 10 COMP REC</t>
  </si>
  <si>
    <t>60 MG</t>
  </si>
  <si>
    <t>20136876</t>
  </si>
  <si>
    <t>CINTA KINESIOLOGICA CLASICA NEGRA</t>
  </si>
  <si>
    <t>CINTA KINESIOLOGICA</t>
  </si>
  <si>
    <t>SONDA FOLEY # 24</t>
  </si>
  <si>
    <t>1 UNIDAD</t>
  </si>
  <si>
    <t>INVIMA 2011DM-0006916</t>
  </si>
  <si>
    <t>AMLODIPINO BESILATO EQUIVALENTE A AMLODIPINO BASE 5mg TABLETA ORAL-5mg-0 TABLETAS-TABLETA</t>
  </si>
  <si>
    <t>CETIRIZINA DICLORHIDRATO 10mg TABLETA RECUBIERTA ORAL-10mg-0 TABLETAS-TABLETA RECUBIERTA</t>
  </si>
  <si>
    <t>ORAZOLE 40 MG CAJA X 30 CAP</t>
  </si>
  <si>
    <t>GLUCERNA-1,5 L-FRASCO-SOLUCION</t>
  </si>
  <si>
    <t>GLUCERNA</t>
  </si>
  <si>
    <t>FORMOTEROL/MOMETASONA (ZENHALE) 5 mcg/200 mcg SUSPENSION INHALACION-5 mcg/200 mcg- INHALADOR-SUSPENSION</t>
  </si>
  <si>
    <t>ZENHALE</t>
  </si>
  <si>
    <t xml:space="preserve">ENSURE ADVANCE </t>
  </si>
  <si>
    <t xml:space="preserve">ENSURE CLIN x220ml EPS ABB 933 </t>
  </si>
  <si>
    <t xml:space="preserve">ALIMENTO </t>
  </si>
  <si>
    <t>FCOx220ml</t>
  </si>
  <si>
    <t> ENSURE PLUS HN-237 ml-LATA-SOLUCION</t>
  </si>
  <si>
    <t> ENSURE PLUS HN</t>
  </si>
  <si>
    <t>ENSURE ADVANCE</t>
  </si>
  <si>
    <t>850 G</t>
  </si>
  <si>
    <t>LATA*850G</t>
  </si>
  <si>
    <t>ENSURE - ALIMENTO EN POLVO PARA PROPÓSITOS MÉDICOS ESPECIALES-900 gr-LATA-POLVO</t>
  </si>
  <si>
    <t>ENSURE</t>
  </si>
  <si>
    <t>LA FRANCOL</t>
  </si>
  <si>
    <t>TECNOQUIMICAS</t>
  </si>
  <si>
    <t>SCANDINAVIA</t>
  </si>
  <si>
    <t>GRUNENTHAL COLOMBIANA S.A.</t>
  </si>
  <si>
    <t>BUSSIE</t>
  </si>
  <si>
    <t>LEGRAND</t>
  </si>
  <si>
    <t>LA SANTE</t>
  </si>
  <si>
    <t>INCOBRA</t>
  </si>
  <si>
    <t>TECNOFARMA</t>
  </si>
  <si>
    <t>LABINCO</t>
  </si>
  <si>
    <t>Puntaje máximo</t>
  </si>
  <si>
    <t xml:space="preserve">El proveedor debera diligenciar el procentaje económico   para los medicamentos, insumos, dispositivos médicos y productos complementarios en salud del listado que se relaciona en la hoja productos pactados Positiva
*Este valor deberá expresarse en porcentaje.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</si>
</sst>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0.0000"/>
    <numFmt numFmtId="167" formatCode="#,##0.00000"/>
  </numFmts>
  <fonts count="29" x14ac:knownFonts="1">
    <font>
      <sz val="12"/>
      <color theme="1"/>
      <name val="Calibri"/>
      <family val="2"/>
      <scheme val="minor"/>
    </font>
    <font>
      <sz val="12"/>
      <color theme="1"/>
      <name val="Calibri"/>
      <family val="2"/>
      <scheme val="minor"/>
    </font>
    <font>
      <b/>
      <sz val="12"/>
      <name val="Arial Narrow"/>
      <family val="2"/>
    </font>
    <font>
      <b/>
      <sz val="11"/>
      <color theme="1"/>
      <name val="Arial"/>
      <family val="2"/>
    </font>
    <font>
      <b/>
      <sz val="11"/>
      <name val="Arial"/>
      <family val="2"/>
    </font>
    <font>
      <sz val="11"/>
      <color theme="1"/>
      <name val="Arial"/>
      <family val="2"/>
    </font>
    <font>
      <b/>
      <sz val="12"/>
      <color theme="1"/>
      <name val="Arial Narrow"/>
      <family val="2"/>
    </font>
    <font>
      <b/>
      <sz val="12"/>
      <color theme="1"/>
      <name val="Calibri"/>
      <family val="2"/>
      <scheme val="minor"/>
    </font>
    <font>
      <b/>
      <sz val="28"/>
      <color rgb="FF000000"/>
      <name val="Arial"/>
      <family val="2"/>
    </font>
    <font>
      <sz val="12"/>
      <color rgb="FF5E5E5E"/>
      <name val="Helvetica"/>
      <family val="2"/>
    </font>
    <font>
      <sz val="12"/>
      <color theme="1"/>
      <name val="Arial"/>
      <family val="2"/>
    </font>
    <font>
      <b/>
      <sz val="12"/>
      <color theme="1"/>
      <name val="Arial"/>
      <family val="2"/>
    </font>
    <font>
      <b/>
      <sz val="12"/>
      <name val="Arial"/>
      <family val="2"/>
    </font>
    <font>
      <b/>
      <sz val="10"/>
      <name val="Arial"/>
      <family val="2"/>
    </font>
    <font>
      <sz val="11"/>
      <color theme="1"/>
      <name val="Calibri"/>
      <family val="2"/>
      <scheme val="minor"/>
    </font>
    <font>
      <sz val="12"/>
      <name val="Calibri"/>
      <family val="2"/>
      <scheme val="minor"/>
    </font>
    <font>
      <sz val="12"/>
      <color theme="0"/>
      <name val="Calibri"/>
      <family val="2"/>
      <scheme val="minor"/>
    </font>
    <font>
      <sz val="12"/>
      <name val="Arial"/>
      <family val="2"/>
    </font>
    <font>
      <b/>
      <sz val="12"/>
      <color rgb="FF0D0D0D"/>
      <name val="Arial"/>
      <family val="2"/>
    </font>
    <font>
      <b/>
      <sz val="26"/>
      <color theme="1"/>
      <name val="Arial"/>
      <family val="2"/>
    </font>
    <font>
      <b/>
      <sz val="18"/>
      <color theme="1"/>
      <name val="Arial"/>
      <family val="2"/>
    </font>
    <font>
      <b/>
      <sz val="9"/>
      <color theme="1"/>
      <name val="Arial"/>
      <family val="2"/>
    </font>
    <font>
      <b/>
      <sz val="18"/>
      <color theme="1"/>
      <name val="Calibri"/>
      <family val="2"/>
      <scheme val="minor"/>
    </font>
    <font>
      <b/>
      <sz val="11"/>
      <color theme="1"/>
      <name val="Calibri"/>
      <family val="2"/>
      <scheme val="minor"/>
    </font>
    <font>
      <sz val="26"/>
      <color theme="1"/>
      <name val="Calibri"/>
      <family val="2"/>
      <scheme val="minor"/>
    </font>
    <font>
      <b/>
      <sz val="14"/>
      <color theme="1"/>
      <name val="Calibri"/>
      <family val="2"/>
      <scheme val="minor"/>
    </font>
    <font>
      <sz val="11"/>
      <color theme="1"/>
      <name val="Arial Narrow"/>
      <family val="2"/>
    </font>
    <font>
      <b/>
      <sz val="11"/>
      <color theme="1"/>
      <name val="Arial Narrow"/>
      <family val="2"/>
    </font>
    <font>
      <sz val="12"/>
      <color theme="1"/>
      <name val="Arial Narrow"/>
      <family val="2"/>
    </font>
  </fonts>
  <fills count="4">
    <fill>
      <patternFill patternType="none"/>
    </fill>
    <fill>
      <patternFill patternType="gray125"/>
    </fill>
    <fill>
      <patternFill patternType="solid">
        <fgColor rgb="FFFF6600"/>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auto="1"/>
      </top>
      <bottom/>
      <diagonal/>
    </border>
  </borders>
  <cellStyleXfs count="10">
    <xf numFmtId="0" fontId="0" fillId="0" borderId="0"/>
    <xf numFmtId="41" fontId="1" fillId="0" borderId="0" applyFont="0" applyFill="0" applyBorder="0" applyAlignment="0" applyProtection="0"/>
    <xf numFmtId="165" fontId="1" fillId="0" borderId="0" applyFont="0" applyFill="0" applyBorder="0" applyAlignment="0" applyProtection="0"/>
    <xf numFmtId="0" fontId="14" fillId="0" borderId="0"/>
    <xf numFmtId="43" fontId="14" fillId="0" borderId="0" applyFont="0" applyFill="0" applyBorder="0" applyAlignment="0" applyProtection="0"/>
    <xf numFmtId="44" fontId="14" fillId="0" borderId="0" applyFont="0" applyFill="0" applyBorder="0" applyAlignment="0" applyProtection="0"/>
    <xf numFmtId="41" fontId="14" fillId="0" borderId="0" applyFont="0" applyFill="0" applyBorder="0" applyAlignment="0" applyProtection="0"/>
    <xf numFmtId="164" fontId="1" fillId="0" borderId="0" applyFont="0" applyFill="0" applyBorder="0" applyAlignment="0" applyProtection="0"/>
    <xf numFmtId="0" fontId="14" fillId="0" borderId="0">
      <alignment vertical="center"/>
    </xf>
    <xf numFmtId="9" fontId="14" fillId="0" borderId="0" applyFont="0" applyFill="0" applyBorder="0" applyAlignment="0" applyProtection="0"/>
  </cellStyleXfs>
  <cellXfs count="153">
    <xf numFmtId="0" fontId="0" fillId="0" borderId="0" xfId="0"/>
    <xf numFmtId="41" fontId="0" fillId="0" borderId="0" xfId="1" applyFont="1"/>
    <xf numFmtId="0" fontId="3" fillId="2" borderId="0" xfId="0" applyFont="1" applyFill="1" applyBorder="1" applyAlignment="1">
      <alignment horizontal="center"/>
    </xf>
    <xf numFmtId="0" fontId="3" fillId="2" borderId="0" xfId="0" applyFont="1" applyFill="1" applyBorder="1" applyAlignment="1">
      <alignment horizontal="center" wrapText="1"/>
    </xf>
    <xf numFmtId="0" fontId="2" fillId="2" borderId="0" xfId="1" applyNumberFormat="1" applyFont="1" applyFill="1" applyBorder="1" applyAlignment="1">
      <alignment horizontal="center" vertical="center" wrapText="1"/>
    </xf>
    <xf numFmtId="41" fontId="2" fillId="2" borderId="0" xfId="1" applyFont="1" applyFill="1" applyBorder="1" applyAlignment="1">
      <alignment horizontal="center" vertical="center" wrapText="1"/>
    </xf>
    <xf numFmtId="165" fontId="4" fillId="2" borderId="0" xfId="2"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14" fontId="4" fillId="2" borderId="0" xfId="0" applyNumberFormat="1" applyFont="1" applyFill="1" applyBorder="1" applyAlignment="1">
      <alignment horizontal="center" vertical="center" wrapText="1"/>
    </xf>
    <xf numFmtId="0" fontId="0" fillId="0" borderId="1" xfId="0" applyBorder="1" applyAlignment="1">
      <alignment horizontal="left" vertical="top"/>
    </xf>
    <xf numFmtId="0" fontId="0" fillId="0" borderId="4" xfId="0" applyBorder="1" applyAlignment="1">
      <alignment horizontal="left" vertical="top"/>
    </xf>
    <xf numFmtId="0" fontId="0" fillId="0" borderId="0" xfId="0" applyBorder="1"/>
    <xf numFmtId="41" fontId="0" fillId="0" borderId="0" xfId="1" applyFont="1" applyBorder="1"/>
    <xf numFmtId="0" fontId="0" fillId="0" borderId="0" xfId="0" applyBorder="1" applyAlignment="1">
      <alignment horizontal="left"/>
    </xf>
    <xf numFmtId="41" fontId="7" fillId="0" borderId="0" xfId="1" applyFont="1" applyBorder="1"/>
    <xf numFmtId="0" fontId="8" fillId="0" borderId="0" xfId="0" applyFont="1" applyBorder="1" applyAlignment="1">
      <alignment horizontal="center" vertical="center" readingOrder="1"/>
    </xf>
    <xf numFmtId="0" fontId="5" fillId="0" borderId="0" xfId="0" applyFont="1" applyBorder="1"/>
    <xf numFmtId="0" fontId="0" fillId="0" borderId="0" xfId="0" applyFill="1" applyBorder="1"/>
    <xf numFmtId="0" fontId="3" fillId="2" borderId="0" xfId="0" applyFont="1" applyFill="1" applyBorder="1" applyAlignment="1">
      <alignment horizontal="left"/>
    </xf>
    <xf numFmtId="0" fontId="0" fillId="0" borderId="0" xfId="0" applyFill="1" applyBorder="1" applyAlignment="1">
      <alignment horizontal="left"/>
    </xf>
    <xf numFmtId="0" fontId="5" fillId="0" borderId="0" xfId="0" applyFont="1" applyFill="1" applyBorder="1"/>
    <xf numFmtId="0" fontId="0" fillId="0" borderId="0" xfId="0" applyFill="1" applyBorder="1" applyAlignment="1">
      <alignment horizontal="left" vertical="top"/>
    </xf>
    <xf numFmtId="0" fontId="15" fillId="0" borderId="0" xfId="0" applyFont="1" applyFill="1" applyBorder="1" applyAlignment="1">
      <alignment horizontal="left" vertical="top"/>
    </xf>
    <xf numFmtId="0" fontId="0" fillId="0" borderId="0" xfId="0" applyBorder="1" applyAlignment="1">
      <alignment horizontal="center"/>
    </xf>
    <xf numFmtId="0" fontId="0" fillId="0" borderId="0" xfId="0" applyFill="1" applyBorder="1" applyAlignment="1">
      <alignment horizontal="center"/>
    </xf>
    <xf numFmtId="0" fontId="0" fillId="0" borderId="0" xfId="0" applyBorder="1" applyAlignment="1"/>
    <xf numFmtId="0" fontId="0" fillId="0" borderId="0" xfId="0" applyFill="1" applyBorder="1" applyAlignment="1"/>
    <xf numFmtId="0" fontId="3" fillId="2" borderId="0" xfId="0" applyFont="1" applyFill="1" applyBorder="1" applyAlignment="1"/>
    <xf numFmtId="0" fontId="8" fillId="0" borderId="0" xfId="0" applyFont="1" applyBorder="1" applyAlignment="1">
      <alignment vertical="center" readingOrder="1"/>
    </xf>
    <xf numFmtId="0" fontId="0" fillId="0" borderId="5" xfId="0" applyFill="1" applyBorder="1" applyAlignment="1">
      <alignment horizontal="center" vertical="top"/>
    </xf>
    <xf numFmtId="0" fontId="0" fillId="0" borderId="5" xfId="0" applyFill="1" applyBorder="1" applyAlignment="1">
      <alignment vertical="top"/>
    </xf>
    <xf numFmtId="0" fontId="0" fillId="0" borderId="5" xfId="0" applyFill="1" applyBorder="1" applyAlignment="1">
      <alignment horizontal="left" vertical="top"/>
    </xf>
    <xf numFmtId="41" fontId="0" fillId="0" borderId="5" xfId="1" applyFont="1" applyFill="1" applyBorder="1"/>
    <xf numFmtId="41" fontId="0" fillId="0" borderId="5" xfId="0" applyNumberFormat="1" applyFill="1" applyBorder="1" applyAlignment="1">
      <alignment horizontal="center" vertical="top"/>
    </xf>
    <xf numFmtId="3" fontId="0" fillId="0" borderId="5" xfId="0" applyNumberFormat="1" applyBorder="1"/>
    <xf numFmtId="0" fontId="0" fillId="0" borderId="5" xfId="0" applyBorder="1"/>
    <xf numFmtId="0" fontId="0" fillId="0" borderId="5" xfId="0" applyFill="1" applyBorder="1"/>
    <xf numFmtId="0" fontId="0" fillId="0" borderId="5" xfId="0" applyFill="1" applyBorder="1" applyAlignment="1"/>
    <xf numFmtId="0" fontId="0" fillId="0" borderId="5" xfId="0" applyBorder="1" applyAlignment="1">
      <alignment horizontal="left" vertical="top"/>
    </xf>
    <xf numFmtId="0" fontId="0" fillId="0" borderId="5" xfId="0" applyBorder="1" applyAlignment="1">
      <alignment horizontal="center" vertical="top"/>
    </xf>
    <xf numFmtId="0" fontId="0" fillId="0" borderId="5" xfId="0" applyBorder="1" applyAlignment="1">
      <alignment horizontal="left"/>
    </xf>
    <xf numFmtId="0" fontId="0" fillId="0" borderId="5" xfId="0" applyBorder="1" applyAlignment="1">
      <alignment horizontal="left" wrapText="1"/>
    </xf>
    <xf numFmtId="0" fontId="9" fillId="0" borderId="5" xfId="0" applyFont="1" applyBorder="1" applyAlignment="1">
      <alignment horizontal="left"/>
    </xf>
    <xf numFmtId="41" fontId="7" fillId="0" borderId="0" xfId="1" applyFont="1"/>
    <xf numFmtId="0" fontId="16" fillId="0" borderId="0" xfId="0" applyFont="1" applyFill="1" applyBorder="1" applyAlignment="1">
      <alignment horizontal="left" vertical="top"/>
    </xf>
    <xf numFmtId="0" fontId="8" fillId="0" borderId="0" xfId="0" applyFont="1" applyBorder="1" applyAlignment="1">
      <alignment horizontal="center" vertical="center" readingOrder="1"/>
    </xf>
    <xf numFmtId="0" fontId="8" fillId="0" borderId="0" xfId="0" applyFont="1" applyBorder="1" applyAlignment="1">
      <alignment horizontal="center" vertical="center" readingOrder="1"/>
    </xf>
    <xf numFmtId="0" fontId="10" fillId="0" borderId="0" xfId="0" applyFont="1"/>
    <xf numFmtId="41" fontId="10" fillId="0" borderId="0" xfId="1" applyFont="1"/>
    <xf numFmtId="0" fontId="10" fillId="0" borderId="0" xfId="0" applyFont="1" applyFill="1"/>
    <xf numFmtId="41" fontId="10" fillId="0" borderId="0" xfId="1" applyFont="1" applyFill="1"/>
    <xf numFmtId="0" fontId="18" fillId="2" borderId="0" xfId="0" applyFont="1" applyFill="1" applyAlignment="1">
      <alignment horizontal="center" vertical="center"/>
    </xf>
    <xf numFmtId="0" fontId="12" fillId="2" borderId="3" xfId="5" applyNumberFormat="1" applyFont="1" applyFill="1" applyBorder="1" applyAlignment="1">
      <alignment horizontal="center" vertical="center" wrapText="1"/>
    </xf>
    <xf numFmtId="0" fontId="10" fillId="0" borderId="5" xfId="0" applyFont="1" applyBorder="1"/>
    <xf numFmtId="41" fontId="10" fillId="0" borderId="5" xfId="1" applyFont="1" applyBorder="1"/>
    <xf numFmtId="0" fontId="8" fillId="0" borderId="0" xfId="0" applyFont="1" applyBorder="1" applyAlignment="1">
      <alignment horizontal="center" vertical="center" readingOrder="1"/>
    </xf>
    <xf numFmtId="0" fontId="5" fillId="3" borderId="0" xfId="8" applyFont="1" applyFill="1">
      <alignment vertical="center"/>
    </xf>
    <xf numFmtId="0" fontId="19" fillId="3" borderId="0" xfId="8" applyFont="1" applyFill="1">
      <alignment vertical="center"/>
    </xf>
    <xf numFmtId="0" fontId="20" fillId="3" borderId="0" xfId="8" applyFont="1" applyFill="1" applyAlignment="1">
      <alignment horizontal="center" vertical="center"/>
    </xf>
    <xf numFmtId="0" fontId="21" fillId="3" borderId="0" xfId="8" applyFont="1" applyFill="1" applyAlignment="1">
      <alignment horizontal="left" vertical="top" wrapText="1"/>
    </xf>
    <xf numFmtId="0" fontId="11" fillId="3" borderId="0" xfId="8" applyFont="1" applyFill="1" applyAlignment="1">
      <alignment vertical="top" wrapText="1"/>
    </xf>
    <xf numFmtId="3" fontId="5" fillId="3" borderId="0" xfId="8" applyNumberFormat="1" applyFont="1" applyFill="1">
      <alignment vertical="center"/>
    </xf>
    <xf numFmtId="0" fontId="11" fillId="3" borderId="0" xfId="8" applyFont="1" applyFill="1">
      <alignment vertical="center"/>
    </xf>
    <xf numFmtId="0" fontId="10" fillId="3" borderId="0" xfId="8" applyFont="1" applyFill="1">
      <alignment vertical="center"/>
    </xf>
    <xf numFmtId="0" fontId="11" fillId="2" borderId="1" xfId="8" applyFont="1" applyFill="1" applyBorder="1" applyAlignment="1">
      <alignment horizontal="center" vertical="top" wrapText="1"/>
    </xf>
    <xf numFmtId="0" fontId="11" fillId="3" borderId="1" xfId="8" applyFont="1" applyFill="1" applyBorder="1" applyAlignment="1">
      <alignment horizontal="center" vertical="center"/>
    </xf>
    <xf numFmtId="41" fontId="10" fillId="3" borderId="1" xfId="6" applyFont="1" applyFill="1" applyBorder="1" applyAlignment="1">
      <alignment horizontal="right" vertical="center"/>
    </xf>
    <xf numFmtId="41" fontId="11" fillId="3" borderId="1" xfId="6" applyFont="1" applyFill="1" applyBorder="1" applyAlignment="1">
      <alignment horizontal="right" vertical="center"/>
    </xf>
    <xf numFmtId="3" fontId="10" fillId="3" borderId="0" xfId="8" applyNumberFormat="1" applyFont="1" applyFill="1">
      <alignment vertical="center"/>
    </xf>
    <xf numFmtId="165" fontId="17" fillId="3" borderId="0" xfId="8" applyNumberFormat="1" applyFont="1" applyFill="1">
      <alignment vertical="center"/>
    </xf>
    <xf numFmtId="165" fontId="5" fillId="3" borderId="0" xfId="8" applyNumberFormat="1" applyFont="1" applyFill="1">
      <alignment vertical="center"/>
    </xf>
    <xf numFmtId="0" fontId="3" fillId="3" borderId="0" xfId="8" applyFont="1" applyFill="1" applyAlignment="1">
      <alignment horizontal="justify" vertical="center" wrapText="1"/>
    </xf>
    <xf numFmtId="0" fontId="5" fillId="3" borderId="0" xfId="8" applyFont="1" applyFill="1" applyAlignment="1">
      <alignment horizontal="justify" vertical="center" wrapText="1"/>
    </xf>
    <xf numFmtId="0" fontId="21" fillId="2" borderId="1" xfId="8" applyFont="1" applyFill="1" applyBorder="1" applyAlignment="1">
      <alignment horizontal="center" vertical="top" wrapText="1"/>
    </xf>
    <xf numFmtId="0" fontId="21" fillId="2" borderId="0" xfId="8" applyFont="1" applyFill="1" applyAlignment="1">
      <alignment horizontal="center" vertical="top" wrapText="1"/>
    </xf>
    <xf numFmtId="0" fontId="5" fillId="3" borderId="1" xfId="8" applyFont="1" applyFill="1" applyBorder="1" applyAlignment="1">
      <alignment vertical="center" wrapText="1"/>
    </xf>
    <xf numFmtId="0" fontId="5" fillId="3" borderId="1" xfId="8" applyFont="1" applyFill="1" applyBorder="1">
      <alignment vertical="center"/>
    </xf>
    <xf numFmtId="0" fontId="5" fillId="3" borderId="0" xfId="8" applyFont="1" applyFill="1" applyAlignment="1">
      <alignment horizontal="justify" vertical="center"/>
    </xf>
    <xf numFmtId="0" fontId="3" fillId="3" borderId="0" xfId="8" applyFont="1" applyFill="1">
      <alignment vertical="center"/>
    </xf>
    <xf numFmtId="0" fontId="3" fillId="3" borderId="6" xfId="8" applyFont="1" applyFill="1" applyBorder="1">
      <alignment vertical="center"/>
    </xf>
    <xf numFmtId="0" fontId="5" fillId="3" borderId="7" xfId="8" applyFont="1" applyFill="1" applyBorder="1" applyAlignment="1">
      <alignment horizontal="justify" vertical="center"/>
    </xf>
    <xf numFmtId="0" fontId="5" fillId="3" borderId="8" xfId="8" applyFont="1" applyFill="1" applyBorder="1" applyAlignment="1">
      <alignment horizontal="justify" vertical="center"/>
    </xf>
    <xf numFmtId="0" fontId="14" fillId="3" borderId="0" xfId="8" applyFill="1">
      <alignment vertical="center"/>
    </xf>
    <xf numFmtId="0" fontId="22" fillId="3" borderId="0" xfId="8" applyFont="1" applyFill="1" applyAlignment="1">
      <alignment horizontal="center" vertical="center"/>
    </xf>
    <xf numFmtId="0" fontId="23" fillId="3" borderId="0" xfId="8" applyFont="1" applyFill="1">
      <alignment vertical="center"/>
    </xf>
    <xf numFmtId="0" fontId="23" fillId="3" borderId="1" xfId="8" applyFont="1" applyFill="1" applyBorder="1" applyAlignment="1">
      <alignment horizontal="center" vertical="center"/>
    </xf>
    <xf numFmtId="10" fontId="24" fillId="3" borderId="1" xfId="9" applyNumberFormat="1" applyFont="1" applyFill="1" applyBorder="1" applyAlignment="1" applyProtection="1">
      <alignment horizontal="center" vertical="center"/>
      <protection locked="0"/>
    </xf>
    <xf numFmtId="10" fontId="14" fillId="3" borderId="0" xfId="8" applyNumberFormat="1" applyFill="1">
      <alignment vertical="center"/>
    </xf>
    <xf numFmtId="0" fontId="25" fillId="3" borderId="0" xfId="8" applyFont="1" applyFill="1">
      <alignment vertical="center"/>
    </xf>
    <xf numFmtId="41" fontId="25" fillId="3" borderId="0" xfId="6" applyFont="1" applyFill="1" applyAlignment="1">
      <alignment vertical="center"/>
    </xf>
    <xf numFmtId="0" fontId="23" fillId="3" borderId="0" xfId="8" applyFont="1" applyFill="1" applyAlignment="1">
      <alignment horizontal="justify" vertical="center" wrapText="1"/>
    </xf>
    <xf numFmtId="0" fontId="14" fillId="3" borderId="0" xfId="8" applyFill="1" applyAlignment="1">
      <alignment horizontal="justify" vertical="center" wrapText="1"/>
    </xf>
    <xf numFmtId="0" fontId="26" fillId="3" borderId="0" xfId="8" applyFont="1" applyFill="1" applyAlignment="1">
      <alignment horizontal="justify" vertical="center" wrapText="1"/>
    </xf>
    <xf numFmtId="0" fontId="14" fillId="3" borderId="1" xfId="8" applyFill="1" applyBorder="1" applyAlignment="1">
      <alignment vertical="center" wrapText="1"/>
    </xf>
    <xf numFmtId="0" fontId="14" fillId="3" borderId="1" xfId="8" applyFill="1" applyBorder="1">
      <alignment vertical="center"/>
    </xf>
    <xf numFmtId="0" fontId="14" fillId="3" borderId="0" xfId="8" applyFill="1" applyAlignment="1">
      <alignment horizontal="justify" vertical="center"/>
    </xf>
    <xf numFmtId="0" fontId="27" fillId="3" borderId="6" xfId="8" applyFont="1" applyFill="1" applyBorder="1">
      <alignment vertical="center"/>
    </xf>
    <xf numFmtId="0" fontId="26" fillId="3" borderId="7" xfId="8" applyFont="1" applyFill="1" applyBorder="1" applyAlignment="1">
      <alignment horizontal="justify" vertical="center"/>
    </xf>
    <xf numFmtId="0" fontId="26" fillId="3" borderId="8" xfId="8" applyFont="1" applyFill="1" applyBorder="1" applyAlignment="1">
      <alignment horizontal="justify" vertical="center"/>
    </xf>
    <xf numFmtId="41" fontId="11" fillId="0" borderId="0" xfId="1" applyFont="1"/>
    <xf numFmtId="164" fontId="0" fillId="0" borderId="5" xfId="7" applyFont="1" applyBorder="1"/>
    <xf numFmtId="164" fontId="0" fillId="0" borderId="0" xfId="0" applyNumberFormat="1" applyFill="1" applyBorder="1"/>
    <xf numFmtId="164" fontId="0" fillId="0" borderId="0" xfId="0" applyNumberFormat="1" applyBorder="1"/>
    <xf numFmtId="164" fontId="0" fillId="0" borderId="0" xfId="0" applyNumberFormat="1"/>
    <xf numFmtId="41" fontId="0" fillId="0" borderId="5" xfId="1" applyFont="1" applyBorder="1"/>
    <xf numFmtId="0" fontId="10" fillId="0" borderId="0" xfId="0" applyFont="1" applyAlignment="1">
      <alignment horizontal="center"/>
    </xf>
    <xf numFmtId="0" fontId="10" fillId="0" borderId="0" xfId="0" applyFont="1" applyFill="1" applyAlignment="1">
      <alignment horizontal="center"/>
    </xf>
    <xf numFmtId="0" fontId="17" fillId="0" borderId="0" xfId="0" applyFont="1" applyBorder="1"/>
    <xf numFmtId="0" fontId="18" fillId="0" borderId="0" xfId="0" applyFont="1" applyFill="1" applyBorder="1" applyAlignment="1">
      <alignment horizontal="center" vertical="center"/>
    </xf>
    <xf numFmtId="0" fontId="10" fillId="0" borderId="0" xfId="0" applyFont="1" applyBorder="1" applyAlignment="1">
      <alignment horizontal="center"/>
    </xf>
    <xf numFmtId="0" fontId="10" fillId="0" borderId="0" xfId="0" applyFont="1" applyFill="1" applyBorder="1" applyAlignment="1">
      <alignment horizontal="center"/>
    </xf>
    <xf numFmtId="0" fontId="17" fillId="0" borderId="0" xfId="0" applyFont="1" applyFill="1" applyBorder="1"/>
    <xf numFmtId="41" fontId="0" fillId="0" borderId="0" xfId="0" applyNumberFormat="1" applyBorder="1"/>
    <xf numFmtId="41" fontId="7" fillId="0" borderId="0" xfId="0" applyNumberFormat="1" applyFont="1" applyFill="1" applyBorder="1"/>
    <xf numFmtId="41" fontId="20" fillId="3" borderId="0" xfId="8" applyNumberFormat="1" applyFont="1" applyFill="1">
      <alignment vertical="center"/>
    </xf>
    <xf numFmtId="0" fontId="8" fillId="0" borderId="0" xfId="0" applyFont="1" applyBorder="1" applyAlignment="1">
      <alignment horizontal="center" vertical="center" readingOrder="1"/>
    </xf>
    <xf numFmtId="3" fontId="0" fillId="0" borderId="0" xfId="0" applyNumberFormat="1" applyFill="1" applyBorder="1"/>
    <xf numFmtId="167" fontId="15" fillId="0" borderId="5" xfId="0" applyNumberFormat="1" applyFont="1" applyFill="1" applyBorder="1"/>
    <xf numFmtId="167" fontId="15" fillId="0" borderId="2" xfId="0" applyNumberFormat="1" applyFont="1" applyFill="1" applyBorder="1"/>
    <xf numFmtId="3" fontId="0" fillId="0" borderId="0" xfId="0" applyNumberFormat="1" applyBorder="1"/>
    <xf numFmtId="166" fontId="0" fillId="0" borderId="5" xfId="0" applyNumberFormat="1" applyBorder="1"/>
    <xf numFmtId="166" fontId="15" fillId="0" borderId="5" xfId="0" applyNumberFormat="1" applyFont="1" applyBorder="1"/>
    <xf numFmtId="166" fontId="0" fillId="0" borderId="0" xfId="0" applyNumberFormat="1"/>
    <xf numFmtId="41" fontId="6" fillId="0" borderId="0" xfId="1" applyFont="1" applyFill="1" applyBorder="1" applyAlignment="1">
      <alignment horizontal="center"/>
    </xf>
    <xf numFmtId="0" fontId="0" fillId="0" borderId="5" xfId="0" applyBorder="1" applyProtection="1">
      <protection locked="0"/>
    </xf>
    <xf numFmtId="164" fontId="0" fillId="0" borderId="5" xfId="7" applyFont="1" applyBorder="1" applyProtection="1"/>
    <xf numFmtId="0" fontId="7" fillId="0" borderId="0" xfId="0" applyFont="1" applyFill="1" applyBorder="1" applyAlignment="1">
      <alignment horizontal="center"/>
    </xf>
    <xf numFmtId="0" fontId="0" fillId="0" borderId="2" xfId="0" applyBorder="1" applyAlignment="1">
      <alignment horizontal="left" vertical="top"/>
    </xf>
    <xf numFmtId="41" fontId="0" fillId="0" borderId="2" xfId="1" applyFont="1" applyBorder="1"/>
    <xf numFmtId="166" fontId="0" fillId="0" borderId="2" xfId="0" applyNumberFormat="1" applyBorder="1"/>
    <xf numFmtId="164" fontId="0" fillId="0" borderId="2" xfId="7" applyFont="1" applyBorder="1"/>
    <xf numFmtId="0" fontId="10" fillId="3" borderId="0" xfId="0" applyFont="1" applyFill="1" applyBorder="1"/>
    <xf numFmtId="0" fontId="12" fillId="2" borderId="0" xfId="0" applyFont="1" applyFill="1" applyBorder="1" applyAlignment="1">
      <alignment horizontal="center" vertical="center" wrapText="1"/>
    </xf>
    <xf numFmtId="0" fontId="2" fillId="2" borderId="0" xfId="2"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14" fontId="13" fillId="2" borderId="0" xfId="0" applyNumberFormat="1" applyFont="1" applyFill="1" applyBorder="1" applyAlignment="1">
      <alignment horizontal="center" vertical="center" wrapText="1"/>
    </xf>
    <xf numFmtId="165" fontId="13" fillId="2" borderId="0" xfId="2" applyFont="1" applyFill="1" applyBorder="1" applyAlignment="1">
      <alignment horizontal="center" vertical="center" wrapText="1"/>
    </xf>
    <xf numFmtId="0" fontId="0" fillId="0" borderId="2" xfId="0" applyBorder="1" applyProtection="1">
      <protection locked="0"/>
    </xf>
    <xf numFmtId="0" fontId="19" fillId="3" borderId="0" xfId="8" applyFont="1" applyFill="1" applyAlignment="1">
      <alignment horizontal="center" vertical="center"/>
    </xf>
    <xf numFmtId="0" fontId="3" fillId="3" borderId="1" xfId="8" applyFont="1" applyFill="1" applyBorder="1" applyAlignment="1">
      <alignment horizontal="justify" vertical="center" wrapText="1"/>
    </xf>
    <xf numFmtId="0" fontId="5" fillId="3" borderId="1" xfId="8" applyFont="1" applyFill="1" applyBorder="1" applyAlignment="1">
      <alignment horizontal="justify" vertical="center" wrapText="1"/>
    </xf>
    <xf numFmtId="0" fontId="5" fillId="3" borderId="0" xfId="8" applyFont="1" applyFill="1" applyAlignment="1">
      <alignment horizontal="justify" vertical="center" wrapText="1"/>
    </xf>
    <xf numFmtId="41" fontId="6" fillId="2" borderId="0" xfId="1" applyFont="1" applyFill="1" applyBorder="1" applyAlignment="1">
      <alignment horizontal="center"/>
    </xf>
    <xf numFmtId="0" fontId="8" fillId="0" borderId="0" xfId="0" applyFont="1" applyBorder="1" applyAlignment="1">
      <alignment horizontal="center" vertical="center" readingOrder="1"/>
    </xf>
    <xf numFmtId="0" fontId="28" fillId="3" borderId="9" xfId="0" applyFont="1" applyFill="1" applyBorder="1" applyAlignment="1">
      <alignment horizontal="center"/>
    </xf>
    <xf numFmtId="0" fontId="7" fillId="2" borderId="0" xfId="0" applyFont="1" applyFill="1" applyBorder="1" applyAlignment="1">
      <alignment horizontal="center"/>
    </xf>
    <xf numFmtId="0" fontId="11" fillId="2" borderId="0" xfId="0" applyFont="1" applyFill="1" applyBorder="1" applyAlignment="1">
      <alignment horizontal="center"/>
    </xf>
    <xf numFmtId="0" fontId="22" fillId="3" borderId="0" xfId="8" applyFont="1" applyFill="1" applyAlignment="1">
      <alignment horizontal="center" vertical="center"/>
    </xf>
    <xf numFmtId="0" fontId="21" fillId="3" borderId="0" xfId="8" applyFont="1" applyFill="1" applyAlignment="1">
      <alignment horizontal="justify" vertical="top" wrapText="1"/>
    </xf>
    <xf numFmtId="0" fontId="23" fillId="3" borderId="1" xfId="8" applyFont="1" applyFill="1" applyBorder="1" applyAlignment="1">
      <alignment horizontal="justify" vertical="center" wrapText="1"/>
    </xf>
    <xf numFmtId="0" fontId="14" fillId="3" borderId="1" xfId="8" applyFill="1" applyBorder="1" applyAlignment="1">
      <alignment horizontal="justify" vertical="center" wrapText="1"/>
    </xf>
    <xf numFmtId="0" fontId="26" fillId="3" borderId="0" xfId="8" applyFont="1" applyFill="1" applyAlignment="1">
      <alignment horizontal="justify" vertical="center" wrapText="1"/>
    </xf>
  </cellXfs>
  <cellStyles count="10">
    <cellStyle name="Millares [0]" xfId="1" builtinId="6"/>
    <cellStyle name="Millares [0] 2" xfId="6" xr:uid="{51DD7876-E9A6-9A44-93ED-4FFC5DA762C4}"/>
    <cellStyle name="Millares 2" xfId="4" xr:uid="{FFBD3593-C99E-544D-8599-BC080277C4C9}"/>
    <cellStyle name="Moneda" xfId="2" builtinId="4"/>
    <cellStyle name="Moneda [0]" xfId="7" builtinId="7"/>
    <cellStyle name="Moneda 2" xfId="5" xr:uid="{8CB39FCF-C4C0-9842-AF9F-05955F64865B}"/>
    <cellStyle name="Normal" xfId="0" builtinId="0"/>
    <cellStyle name="Normal 2" xfId="3" xr:uid="{58126FB7-EEDC-004D-8097-0B017A9F907D}"/>
    <cellStyle name="Normal 2 2" xfId="8" xr:uid="{D54D78A5-0D73-C64D-99B1-E70DDAC3EFAC}"/>
    <cellStyle name="Porcentaje 2" xfId="9" xr:uid="{1E167260-BA34-0F43-AE21-A4838C7149B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1204595</xdr:colOff>
      <xdr:row>2</xdr:row>
      <xdr:rowOff>23495</xdr:rowOff>
    </xdr:to>
    <xdr:pic>
      <xdr:nvPicPr>
        <xdr:cNvPr id="2" name="Imagen 1">
          <a:extLst>
            <a:ext uri="{FF2B5EF4-FFF2-40B4-BE49-F238E27FC236}">
              <a16:creationId xmlns:a16="http://schemas.microsoft.com/office/drawing/2014/main" id="{5AF8839E-51A0-9145-8A3D-CEF339D302CC}"/>
            </a:ext>
          </a:extLst>
        </xdr:cNvPr>
        <xdr:cNvPicPr>
          <a:picLocks noChangeAspect="1"/>
        </xdr:cNvPicPr>
      </xdr:nvPicPr>
      <xdr:blipFill>
        <a:blip xmlns:r="http://schemas.openxmlformats.org/officeDocument/2006/relationships" r:embed="rId1" cstate="screen"/>
        <a:stretch>
          <a:fillRect/>
        </a:stretch>
      </xdr:blipFill>
      <xdr:spPr>
        <a:xfrm>
          <a:off x="0" y="0"/>
          <a:ext cx="1826895" cy="404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1960739</xdr:colOff>
      <xdr:row>2</xdr:row>
      <xdr:rowOff>396321</xdr:rowOff>
    </xdr:to>
    <xdr:pic>
      <xdr:nvPicPr>
        <xdr:cNvPr id="2" name="Imagen 1">
          <a:extLst>
            <a:ext uri="{FF2B5EF4-FFF2-40B4-BE49-F238E27FC236}">
              <a16:creationId xmlns:a16="http://schemas.microsoft.com/office/drawing/2014/main" id="{C6CA929C-4EA8-0E4B-A84A-43AF13988199}"/>
            </a:ext>
          </a:extLst>
        </xdr:cNvPr>
        <xdr:cNvPicPr>
          <a:picLocks noChangeAspect="1"/>
        </xdr:cNvPicPr>
      </xdr:nvPicPr>
      <xdr:blipFill>
        <a:blip xmlns:r="http://schemas.openxmlformats.org/officeDocument/2006/relationships" r:embed="rId1" cstate="screen"/>
        <a:stretch>
          <a:fillRect/>
        </a:stretch>
      </xdr:blipFill>
      <xdr:spPr>
        <a:xfrm>
          <a:off x="825500" y="0"/>
          <a:ext cx="3049310" cy="7954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1434596</xdr:colOff>
      <xdr:row>3</xdr:row>
      <xdr:rowOff>196750</xdr:rowOff>
    </xdr:to>
    <xdr:pic>
      <xdr:nvPicPr>
        <xdr:cNvPr id="2" name="Imagen 1">
          <a:extLst>
            <a:ext uri="{FF2B5EF4-FFF2-40B4-BE49-F238E27FC236}">
              <a16:creationId xmlns:a16="http://schemas.microsoft.com/office/drawing/2014/main" id="{CA94BE67-F7D6-C14C-935D-EC56DF5FA8AC}"/>
            </a:ext>
          </a:extLst>
        </xdr:cNvPr>
        <xdr:cNvPicPr>
          <a:picLocks noChangeAspect="1"/>
        </xdr:cNvPicPr>
      </xdr:nvPicPr>
      <xdr:blipFill>
        <a:blip xmlns:r="http://schemas.openxmlformats.org/officeDocument/2006/relationships" r:embed="rId1" cstate="screen"/>
        <a:stretch>
          <a:fillRect/>
        </a:stretch>
      </xdr:blipFill>
      <xdr:spPr>
        <a:xfrm>
          <a:off x="825500" y="0"/>
          <a:ext cx="3049310" cy="795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2223810</xdr:colOff>
      <xdr:row>3</xdr:row>
      <xdr:rowOff>196750</xdr:rowOff>
    </xdr:to>
    <xdr:pic>
      <xdr:nvPicPr>
        <xdr:cNvPr id="2" name="Imagen 1">
          <a:extLst>
            <a:ext uri="{FF2B5EF4-FFF2-40B4-BE49-F238E27FC236}">
              <a16:creationId xmlns:a16="http://schemas.microsoft.com/office/drawing/2014/main" id="{9C7EA68A-F03A-9541-9157-23DCBC5E9A00}"/>
            </a:ext>
          </a:extLst>
        </xdr:cNvPr>
        <xdr:cNvPicPr>
          <a:picLocks noChangeAspect="1"/>
        </xdr:cNvPicPr>
      </xdr:nvPicPr>
      <xdr:blipFill>
        <a:blip xmlns:r="http://schemas.openxmlformats.org/officeDocument/2006/relationships" r:embed="rId1" cstate="screen"/>
        <a:stretch>
          <a:fillRect/>
        </a:stretch>
      </xdr:blipFill>
      <xdr:spPr>
        <a:xfrm>
          <a:off x="825500" y="0"/>
          <a:ext cx="3049310" cy="795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3049310</xdr:colOff>
      <xdr:row>3</xdr:row>
      <xdr:rowOff>196750</xdr:rowOff>
    </xdr:to>
    <xdr:pic>
      <xdr:nvPicPr>
        <xdr:cNvPr id="2" name="Imagen 1">
          <a:extLst>
            <a:ext uri="{FF2B5EF4-FFF2-40B4-BE49-F238E27FC236}">
              <a16:creationId xmlns:a16="http://schemas.microsoft.com/office/drawing/2014/main" id="{E69559E7-FCB7-ED4D-9ECF-FBEAC4F62B52}"/>
            </a:ext>
          </a:extLst>
        </xdr:cNvPr>
        <xdr:cNvPicPr>
          <a:picLocks noChangeAspect="1"/>
        </xdr:cNvPicPr>
      </xdr:nvPicPr>
      <xdr:blipFill>
        <a:blip xmlns:r="http://schemas.openxmlformats.org/officeDocument/2006/relationships" r:embed="rId1" cstate="screen"/>
        <a:stretch>
          <a:fillRect/>
        </a:stretch>
      </xdr:blipFill>
      <xdr:spPr>
        <a:xfrm>
          <a:off x="825500" y="0"/>
          <a:ext cx="3049310" cy="79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5445</xdr:rowOff>
    </xdr:from>
    <xdr:to>
      <xdr:col>2</xdr:col>
      <xdr:colOff>1309370</xdr:colOff>
      <xdr:row>2</xdr:row>
      <xdr:rowOff>28940</xdr:rowOff>
    </xdr:to>
    <xdr:pic>
      <xdr:nvPicPr>
        <xdr:cNvPr id="2" name="Imagen 1">
          <a:extLst>
            <a:ext uri="{FF2B5EF4-FFF2-40B4-BE49-F238E27FC236}">
              <a16:creationId xmlns:a16="http://schemas.microsoft.com/office/drawing/2014/main" id="{CA9134DE-CE22-0A4B-AE71-706B30C917CD}"/>
            </a:ext>
          </a:extLst>
        </xdr:cNvPr>
        <xdr:cNvPicPr>
          <a:picLocks noChangeAspect="1"/>
        </xdr:cNvPicPr>
      </xdr:nvPicPr>
      <xdr:blipFill>
        <a:blip xmlns:r="http://schemas.openxmlformats.org/officeDocument/2006/relationships" r:embed="rId1" cstate="screen"/>
        <a:stretch>
          <a:fillRect/>
        </a:stretch>
      </xdr:blipFill>
      <xdr:spPr>
        <a:xfrm>
          <a:off x="104775" y="5445"/>
          <a:ext cx="1826895" cy="4044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1598281</xdr:colOff>
      <xdr:row>3</xdr:row>
      <xdr:rowOff>103694</xdr:rowOff>
    </xdr:to>
    <xdr:pic>
      <xdr:nvPicPr>
        <xdr:cNvPr id="2" name="Imagen 1">
          <a:extLst>
            <a:ext uri="{FF2B5EF4-FFF2-40B4-BE49-F238E27FC236}">
              <a16:creationId xmlns:a16="http://schemas.microsoft.com/office/drawing/2014/main" id="{48A218ED-CE36-6547-B60D-9E1EA0A3B8E8}"/>
            </a:ext>
          </a:extLst>
        </xdr:cNvPr>
        <xdr:cNvPicPr>
          <a:picLocks noChangeAspect="1"/>
        </xdr:cNvPicPr>
      </xdr:nvPicPr>
      <xdr:blipFill>
        <a:blip xmlns:r="http://schemas.openxmlformats.org/officeDocument/2006/relationships" r:embed="rId1" cstate="screen"/>
        <a:stretch>
          <a:fillRect/>
        </a:stretch>
      </xdr:blipFill>
      <xdr:spPr>
        <a:xfrm>
          <a:off x="825500" y="0"/>
          <a:ext cx="3113210" cy="7024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BBB4A-CC39-1548-880E-CBC9F0E41A8D}">
  <dimension ref="A1:N87"/>
  <sheetViews>
    <sheetView zoomScaleNormal="100" workbookViewId="0">
      <selection activeCell="D14" sqref="D14"/>
    </sheetView>
  </sheetViews>
  <sheetFormatPr baseColWidth="10" defaultColWidth="0" defaultRowHeight="15" customHeight="1" zeroHeight="1" x14ac:dyDescent="0.25"/>
  <cols>
    <col min="1" max="1" width="3.5" style="57" customWidth="1"/>
    <col min="2" max="2" width="4.625" style="57" customWidth="1"/>
    <col min="3" max="3" width="43.375" style="57" customWidth="1"/>
    <col min="4" max="4" width="55.375" style="57" customWidth="1"/>
    <col min="5" max="5" width="27.375" style="57" customWidth="1"/>
    <col min="6" max="6" width="8.875" style="57" customWidth="1"/>
    <col min="7" max="7" width="27.125" style="57" bestFit="1" customWidth="1"/>
    <col min="8" max="9" width="19.125" style="57" hidden="1" customWidth="1"/>
    <col min="10" max="10" width="8.875" style="57" hidden="1" customWidth="1"/>
    <col min="11" max="11" width="27.125" style="57" hidden="1" customWidth="1"/>
    <col min="12" max="12" width="19.125" style="57" hidden="1" customWidth="1"/>
    <col min="13" max="13" width="19.625" style="57" hidden="1" customWidth="1"/>
    <col min="14" max="14" width="0" style="57" hidden="1" customWidth="1"/>
    <col min="15" max="16384" width="8.875" style="57" hidden="1"/>
  </cols>
  <sheetData>
    <row r="1" spans="3:14" ht="15" customHeight="1" x14ac:dyDescent="0.25"/>
    <row r="2" spans="3:14" ht="15" customHeight="1" x14ac:dyDescent="0.25"/>
    <row r="3" spans="3:14" ht="15" customHeight="1" x14ac:dyDescent="0.25"/>
    <row r="4" spans="3:14" ht="14.25" x14ac:dyDescent="0.25"/>
    <row r="5" spans="3:14" ht="45" customHeight="1" x14ac:dyDescent="0.25">
      <c r="C5" s="139" t="s">
        <v>6522</v>
      </c>
      <c r="D5" s="139"/>
      <c r="E5" s="58"/>
      <c r="F5" s="58"/>
      <c r="G5" s="58"/>
    </row>
    <row r="6" spans="3:14" ht="14.1" customHeight="1" x14ac:dyDescent="0.25">
      <c r="C6" s="58"/>
      <c r="D6" s="58"/>
      <c r="E6" s="58"/>
      <c r="F6" s="58"/>
      <c r="G6" s="58"/>
    </row>
    <row r="7" spans="3:14" ht="33.75" x14ac:dyDescent="0.25">
      <c r="C7" s="58" t="s">
        <v>6523</v>
      </c>
      <c r="D7" s="58"/>
      <c r="E7" s="58"/>
      <c r="F7" s="58"/>
      <c r="G7" s="58"/>
      <c r="H7" s="58"/>
      <c r="I7" s="59"/>
    </row>
    <row r="8" spans="3:14" ht="23.25" x14ac:dyDescent="0.25">
      <c r="C8" s="59"/>
      <c r="D8" s="59"/>
      <c r="E8" s="59"/>
      <c r="F8" s="59"/>
      <c r="G8" s="59"/>
    </row>
    <row r="9" spans="3:14" ht="14.25" x14ac:dyDescent="0.25"/>
    <row r="10" spans="3:14" ht="14.25" x14ac:dyDescent="0.25">
      <c r="C10" s="60"/>
    </row>
    <row r="11" spans="3:14" ht="30" customHeight="1" x14ac:dyDescent="0.25">
      <c r="C11" s="61"/>
      <c r="D11" s="61"/>
      <c r="E11" s="62"/>
      <c r="F11" s="62"/>
      <c r="G11" s="62"/>
      <c r="H11" s="62"/>
      <c r="I11" s="62"/>
      <c r="J11" s="62"/>
      <c r="K11" s="62"/>
      <c r="L11" s="62"/>
      <c r="M11" s="62"/>
      <c r="N11" s="62"/>
    </row>
    <row r="12" spans="3:14" ht="15.75" x14ac:dyDescent="0.25">
      <c r="C12" s="63"/>
      <c r="D12" s="64"/>
      <c r="E12" s="62"/>
      <c r="F12" s="62"/>
      <c r="G12" s="62"/>
      <c r="H12" s="62"/>
      <c r="I12" s="62"/>
      <c r="J12" s="62"/>
      <c r="K12" s="62"/>
      <c r="L12" s="62"/>
      <c r="M12" s="62"/>
      <c r="N12" s="62"/>
    </row>
    <row r="13" spans="3:14" ht="33" customHeight="1" x14ac:dyDescent="0.25">
      <c r="C13" s="65" t="s">
        <v>6524</v>
      </c>
      <c r="D13" s="65" t="s">
        <v>6525</v>
      </c>
      <c r="E13" s="62"/>
      <c r="F13" s="62"/>
      <c r="G13" s="62"/>
      <c r="H13" s="62"/>
      <c r="I13" s="62"/>
      <c r="J13" s="62"/>
      <c r="K13" s="62"/>
      <c r="L13" s="62"/>
      <c r="M13" s="62"/>
      <c r="N13" s="62"/>
    </row>
    <row r="14" spans="3:14" ht="45.75" customHeight="1" x14ac:dyDescent="0.25">
      <c r="C14" s="66" t="s">
        <v>6526</v>
      </c>
      <c r="D14" s="67">
        <f>medicamentos+Fito+cosmeticos+insumos</f>
        <v>0</v>
      </c>
      <c r="E14" s="62"/>
      <c r="F14" s="62"/>
      <c r="G14" s="62"/>
      <c r="H14" s="62"/>
      <c r="I14" s="62"/>
      <c r="J14" s="62"/>
      <c r="K14" s="62"/>
      <c r="L14" s="62"/>
      <c r="M14" s="62"/>
      <c r="N14" s="62"/>
    </row>
    <row r="15" spans="3:14" ht="45.75" customHeight="1" x14ac:dyDescent="0.25">
      <c r="C15" s="66" t="s">
        <v>6527</v>
      </c>
      <c r="D15" s="67">
        <f>negociados</f>
        <v>5390621437.2658005</v>
      </c>
      <c r="E15" s="62"/>
      <c r="F15" s="62"/>
      <c r="G15" s="62"/>
      <c r="H15" s="62"/>
      <c r="I15" s="62"/>
      <c r="J15" s="62"/>
      <c r="K15" s="62"/>
      <c r="L15" s="62"/>
      <c r="M15" s="62"/>
      <c r="N15" s="62"/>
    </row>
    <row r="16" spans="3:14" ht="45.75" customHeight="1" x14ac:dyDescent="0.25">
      <c r="C16" s="66" t="s">
        <v>6528</v>
      </c>
      <c r="D16" s="68">
        <f>SUM(D14:D15)</f>
        <v>5390621437.2658005</v>
      </c>
      <c r="E16" s="62"/>
      <c r="F16" s="62"/>
      <c r="G16" s="62"/>
      <c r="H16" s="62"/>
      <c r="I16" s="62"/>
      <c r="J16" s="62"/>
      <c r="K16" s="62"/>
      <c r="L16" s="62"/>
      <c r="M16" s="62"/>
      <c r="N16" s="62"/>
    </row>
    <row r="17" spans="3:14" x14ac:dyDescent="0.25">
      <c r="C17" s="64"/>
      <c r="D17" s="69"/>
      <c r="E17" s="62"/>
      <c r="F17" s="62"/>
      <c r="G17" s="62"/>
      <c r="H17" s="62"/>
      <c r="I17" s="62"/>
      <c r="J17" s="62"/>
      <c r="K17" s="62"/>
      <c r="L17" s="62"/>
      <c r="M17" s="62"/>
      <c r="N17" s="62"/>
    </row>
    <row r="18" spans="3:14" ht="38.1" customHeight="1" x14ac:dyDescent="0.25">
      <c r="C18" s="64"/>
      <c r="D18" s="70"/>
      <c r="E18" s="62"/>
      <c r="F18" s="62"/>
      <c r="G18" s="62"/>
      <c r="H18" s="62"/>
      <c r="I18" s="62"/>
      <c r="J18" s="62"/>
      <c r="K18" s="62"/>
      <c r="L18" s="62"/>
      <c r="M18" s="62"/>
      <c r="N18" s="62"/>
    </row>
    <row r="19" spans="3:14" ht="50.1" customHeight="1" x14ac:dyDescent="0.25">
      <c r="C19" s="115"/>
      <c r="D19" s="62"/>
      <c r="E19" s="62"/>
      <c r="F19" s="62"/>
      <c r="G19" s="62"/>
      <c r="H19" s="62"/>
      <c r="I19" s="62"/>
      <c r="J19" s="62"/>
      <c r="K19" s="62"/>
      <c r="L19" s="62"/>
      <c r="M19" s="62"/>
      <c r="N19" s="62"/>
    </row>
    <row r="20" spans="3:14" ht="36" customHeight="1" x14ac:dyDescent="0.25">
      <c r="D20" s="71"/>
      <c r="E20" s="62"/>
      <c r="F20" s="62"/>
      <c r="G20" s="62"/>
      <c r="H20" s="62"/>
      <c r="I20" s="62"/>
      <c r="J20" s="62"/>
      <c r="K20" s="62"/>
      <c r="L20" s="62"/>
      <c r="M20" s="62"/>
      <c r="N20" s="62"/>
    </row>
    <row r="21" spans="3:14" ht="14.25" x14ac:dyDescent="0.25"/>
    <row r="22" spans="3:14" ht="14.25" x14ac:dyDescent="0.25"/>
    <row r="65" spans="2:7" ht="15" customHeight="1" x14ac:dyDescent="0.25"/>
    <row r="66" spans="2:7" ht="15" customHeight="1" x14ac:dyDescent="0.25"/>
    <row r="67" spans="2:7" ht="15" customHeight="1" x14ac:dyDescent="0.25"/>
    <row r="72" spans="2:7" ht="30" hidden="1" customHeight="1" x14ac:dyDescent="0.25">
      <c r="B72" s="72"/>
      <c r="C72" s="73"/>
      <c r="D72" s="73"/>
      <c r="E72" s="73"/>
      <c r="F72" s="73"/>
      <c r="G72" s="73"/>
    </row>
    <row r="73" spans="2:7" ht="18" hidden="1" customHeight="1" x14ac:dyDescent="0.25">
      <c r="C73" s="73"/>
      <c r="D73" s="73"/>
      <c r="E73" s="73"/>
      <c r="F73" s="73"/>
      <c r="G73" s="73"/>
    </row>
    <row r="74" spans="2:7" ht="14.25" hidden="1" x14ac:dyDescent="0.25">
      <c r="C74" s="74"/>
      <c r="D74" s="74"/>
      <c r="E74" s="75"/>
    </row>
    <row r="75" spans="2:7" ht="47.25" hidden="1" customHeight="1" x14ac:dyDescent="0.25">
      <c r="C75" s="76"/>
      <c r="D75" s="77"/>
    </row>
    <row r="77" spans="2:7" ht="56.25" hidden="1" customHeight="1" x14ac:dyDescent="0.25">
      <c r="B77" s="140"/>
      <c r="C77" s="141"/>
      <c r="D77" s="141"/>
      <c r="E77" s="141"/>
      <c r="F77" s="141"/>
      <c r="G77" s="141"/>
    </row>
    <row r="78" spans="2:7" ht="14.25" hidden="1" x14ac:dyDescent="0.25">
      <c r="B78" s="78"/>
      <c r="C78" s="78"/>
      <c r="D78" s="78"/>
      <c r="E78" s="78"/>
      <c r="F78" s="78"/>
      <c r="G78" s="78"/>
    </row>
    <row r="79" spans="2:7" ht="81.75" hidden="1" customHeight="1" x14ac:dyDescent="0.25">
      <c r="B79" s="141"/>
      <c r="C79" s="141"/>
      <c r="D79" s="141"/>
      <c r="E79" s="141"/>
      <c r="F79" s="141"/>
      <c r="G79" s="141"/>
    </row>
    <row r="80" spans="2:7" hidden="1" x14ac:dyDescent="0.25">
      <c r="C80" s="79"/>
    </row>
    <row r="81" spans="3:7" hidden="1" x14ac:dyDescent="0.25">
      <c r="C81" s="80"/>
    </row>
    <row r="82" spans="3:7" ht="14.25" hidden="1" x14ac:dyDescent="0.25">
      <c r="C82" s="81"/>
    </row>
    <row r="83" spans="3:7" ht="14.25" hidden="1" x14ac:dyDescent="0.25">
      <c r="C83" s="81"/>
    </row>
    <row r="84" spans="3:7" ht="14.25" hidden="1" x14ac:dyDescent="0.25">
      <c r="C84" s="81"/>
    </row>
    <row r="85" spans="3:7" ht="19.5" hidden="1" customHeight="1" x14ac:dyDescent="0.25">
      <c r="C85" s="81"/>
    </row>
    <row r="86" spans="3:7" hidden="1" thickBot="1" x14ac:dyDescent="0.3">
      <c r="C86" s="82"/>
    </row>
    <row r="87" spans="3:7" ht="57.75" hidden="1" customHeight="1" x14ac:dyDescent="0.25">
      <c r="C87" s="142"/>
      <c r="D87" s="142"/>
      <c r="E87" s="142"/>
      <c r="F87" s="142"/>
      <c r="G87" s="142"/>
    </row>
  </sheetData>
  <sheetProtection algorithmName="SHA-512" hashValue="Yspcpv7yun3aMqZW75DgS7gmiObQGzFzsEGocgdmESx/EjtsfZlGgswN8HGrNdaz9C98mmXp5cXHSi+3jTquNg==" saltValue="o+sgPpe35KA27jdq71GYzQ==" spinCount="100000" sheet="1" objects="1" scenarios="1"/>
  <mergeCells count="4">
    <mergeCell ref="C5:D5"/>
    <mergeCell ref="B77:G77"/>
    <mergeCell ref="B79:G79"/>
    <mergeCell ref="C87:G87"/>
  </mergeCells>
  <pageMargins left="0.75" right="0.75" top="1" bottom="1" header="0.5" footer="0.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E766E-A994-8C40-91A8-6F2D76198413}">
  <sheetPr>
    <tabColor rgb="FFFF6600"/>
  </sheetPr>
  <dimension ref="A1:AE786"/>
  <sheetViews>
    <sheetView showGridLines="0" tabSelected="1" zoomScale="140" zoomScaleNormal="140" workbookViewId="0">
      <selection activeCell="A19" sqref="A19"/>
    </sheetView>
  </sheetViews>
  <sheetFormatPr baseColWidth="10" defaultColWidth="10.875" defaultRowHeight="15.75" x14ac:dyDescent="0.25"/>
  <cols>
    <col min="1" max="1" width="10.875" style="18"/>
    <col min="2" max="2" width="14.375" style="18" customWidth="1"/>
    <col min="3" max="3" width="28" style="27" customWidth="1"/>
    <col min="4" max="4" width="47.875" style="27" customWidth="1"/>
    <col min="5" max="5" width="17.625" style="18" customWidth="1"/>
    <col min="6" max="6" width="48.375" style="27" customWidth="1"/>
    <col min="7" max="7" width="33.875" style="27" customWidth="1"/>
    <col min="8" max="8" width="28.5" style="27" customWidth="1"/>
    <col min="9" max="9" width="26.125" style="20" customWidth="1"/>
    <col min="10" max="10" width="9.125" style="20" customWidth="1"/>
    <col min="11" max="11" width="11.875" style="25" customWidth="1"/>
    <col min="12" max="12" width="13.375" style="25" customWidth="1"/>
    <col min="13" max="13" width="13.5" style="25" customWidth="1"/>
    <col min="14" max="17" width="13.5" style="18" customWidth="1"/>
    <col min="18" max="30" width="20.875" style="18" customWidth="1"/>
    <col min="31" max="31" width="14.5" style="18" bestFit="1" customWidth="1"/>
    <col min="32" max="16384" width="10.875" style="18"/>
  </cols>
  <sheetData>
    <row r="1" spans="1:31" s="12" customFormat="1" x14ac:dyDescent="0.25">
      <c r="A1" s="18"/>
      <c r="C1" s="26"/>
      <c r="D1" s="26"/>
      <c r="F1" s="26"/>
      <c r="G1" s="26"/>
      <c r="H1" s="26"/>
      <c r="I1" s="14"/>
      <c r="J1" s="14"/>
      <c r="K1" s="24"/>
      <c r="L1" s="24"/>
      <c r="M1" s="24"/>
    </row>
    <row r="2" spans="1:31" s="12" customFormat="1" x14ac:dyDescent="0.25">
      <c r="A2" s="18"/>
      <c r="C2" s="26"/>
      <c r="D2" s="26"/>
      <c r="F2" s="26"/>
      <c r="G2" s="26"/>
      <c r="H2" s="26"/>
      <c r="I2" s="14"/>
      <c r="J2" s="14"/>
      <c r="K2" s="24"/>
      <c r="L2" s="24"/>
      <c r="M2" s="24"/>
    </row>
    <row r="3" spans="1:31" s="12" customFormat="1" ht="35.25" x14ac:dyDescent="0.25">
      <c r="A3" s="18"/>
      <c r="B3" s="144" t="s">
        <v>1472</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row>
    <row r="4" spans="1:31" s="12" customFormat="1" ht="35.25" x14ac:dyDescent="0.25">
      <c r="A4" s="18"/>
      <c r="B4" s="16"/>
      <c r="C4" s="29"/>
      <c r="D4" s="26"/>
      <c r="F4" s="26"/>
      <c r="G4" s="26"/>
      <c r="H4" s="26"/>
      <c r="I4" s="14"/>
      <c r="J4" s="14"/>
      <c r="K4" s="24"/>
      <c r="L4" s="24"/>
      <c r="M4" s="24"/>
    </row>
    <row r="5" spans="1:31" s="12" customFormat="1" x14ac:dyDescent="0.25">
      <c r="A5" s="18"/>
      <c r="C5" s="26"/>
      <c r="D5" s="26"/>
      <c r="F5" s="27"/>
      <c r="G5" s="27"/>
      <c r="H5" s="27"/>
      <c r="I5" s="20"/>
      <c r="J5" s="20"/>
      <c r="K5" s="25"/>
      <c r="L5" s="25"/>
      <c r="M5" s="25"/>
      <c r="N5" s="143" t="s">
        <v>6520</v>
      </c>
      <c r="O5" s="143"/>
      <c r="P5" s="143"/>
      <c r="Q5" s="124"/>
      <c r="R5" s="12">
        <v>300</v>
      </c>
    </row>
    <row r="6" spans="1:31" s="17" customFormat="1" ht="45" x14ac:dyDescent="0.25">
      <c r="A6" s="21"/>
      <c r="B6" s="2" t="s">
        <v>10</v>
      </c>
      <c r="C6" s="28" t="s">
        <v>4787</v>
      </c>
      <c r="D6" s="28" t="s">
        <v>0</v>
      </c>
      <c r="E6" s="2" t="s">
        <v>1</v>
      </c>
      <c r="F6" s="28" t="s">
        <v>2</v>
      </c>
      <c r="G6" s="28" t="s">
        <v>3</v>
      </c>
      <c r="H6" s="28" t="s">
        <v>4</v>
      </c>
      <c r="I6" s="19" t="s">
        <v>5</v>
      </c>
      <c r="J6" s="19" t="s">
        <v>6</v>
      </c>
      <c r="K6" s="2" t="s">
        <v>7</v>
      </c>
      <c r="L6" s="3" t="s">
        <v>8</v>
      </c>
      <c r="M6" s="2" t="s">
        <v>9</v>
      </c>
      <c r="N6" s="4">
        <v>2020</v>
      </c>
      <c r="O6" s="4">
        <v>2021</v>
      </c>
      <c r="P6" s="5" t="s">
        <v>1471</v>
      </c>
      <c r="Q6" s="6" t="s">
        <v>2490</v>
      </c>
      <c r="R6" s="6" t="s">
        <v>1457</v>
      </c>
      <c r="S6" s="7" t="s">
        <v>1458</v>
      </c>
      <c r="T6" s="8" t="s">
        <v>1459</v>
      </c>
      <c r="U6" s="8" t="s">
        <v>1460</v>
      </c>
      <c r="V6" s="8" t="s">
        <v>1461</v>
      </c>
      <c r="W6" s="8" t="s">
        <v>1462</v>
      </c>
      <c r="X6" s="9" t="s">
        <v>1463</v>
      </c>
      <c r="Y6" s="9" t="s">
        <v>1464</v>
      </c>
      <c r="Z6" s="6" t="s">
        <v>1465</v>
      </c>
      <c r="AA6" s="6" t="s">
        <v>1466</v>
      </c>
      <c r="AB6" s="6" t="s">
        <v>1467</v>
      </c>
      <c r="AC6" s="6" t="s">
        <v>1468</v>
      </c>
      <c r="AD6" s="6" t="s">
        <v>1469</v>
      </c>
    </row>
    <row r="7" spans="1:31" s="12" customFormat="1" x14ac:dyDescent="0.25">
      <c r="A7" s="22"/>
      <c r="B7" s="30" t="s">
        <v>11</v>
      </c>
      <c r="C7" s="31" t="s">
        <v>4005</v>
      </c>
      <c r="D7" s="31" t="s">
        <v>508</v>
      </c>
      <c r="E7" s="30" t="s">
        <v>162</v>
      </c>
      <c r="F7" s="31" t="s">
        <v>21</v>
      </c>
      <c r="G7" s="31" t="s">
        <v>4926</v>
      </c>
      <c r="H7" s="31" t="s">
        <v>509</v>
      </c>
      <c r="I7" s="32" t="s">
        <v>13</v>
      </c>
      <c r="J7" s="32" t="s">
        <v>501</v>
      </c>
      <c r="K7" s="30" t="s">
        <v>4925</v>
      </c>
      <c r="L7" s="30">
        <v>10815</v>
      </c>
      <c r="M7" s="30">
        <v>10</v>
      </c>
      <c r="N7" s="30">
        <v>240</v>
      </c>
      <c r="O7" s="33">
        <v>2041</v>
      </c>
      <c r="P7" s="34">
        <f>AVERAGE(N7:O7)</f>
        <v>1140.5</v>
      </c>
      <c r="Q7" s="119">
        <v>5.8452608252048295E-3</v>
      </c>
      <c r="R7" s="125"/>
      <c r="S7" s="125"/>
      <c r="T7" s="125"/>
      <c r="U7" s="125"/>
      <c r="V7" s="125"/>
      <c r="W7" s="125"/>
      <c r="X7" s="125"/>
      <c r="Y7" s="125"/>
      <c r="Z7" s="125"/>
      <c r="AA7" s="125"/>
      <c r="AB7" s="125"/>
      <c r="AC7" s="126">
        <f>AB7*P7</f>
        <v>0</v>
      </c>
      <c r="AD7" s="125"/>
      <c r="AE7" s="113"/>
    </row>
    <row r="8" spans="1:31" s="12" customFormat="1" x14ac:dyDescent="0.25">
      <c r="A8" s="22"/>
      <c r="B8" s="30" t="s">
        <v>11</v>
      </c>
      <c r="C8" s="31" t="s">
        <v>4928</v>
      </c>
      <c r="D8" s="31" t="s">
        <v>23</v>
      </c>
      <c r="E8" s="30" t="s">
        <v>24</v>
      </c>
      <c r="F8" s="31" t="s">
        <v>15</v>
      </c>
      <c r="G8" s="31" t="s">
        <v>4929</v>
      </c>
      <c r="H8" s="31" t="s">
        <v>4930</v>
      </c>
      <c r="I8" s="32" t="s">
        <v>13</v>
      </c>
      <c r="J8" s="32" t="s">
        <v>25</v>
      </c>
      <c r="K8" s="30" t="s">
        <v>4927</v>
      </c>
      <c r="L8" s="30">
        <v>17145</v>
      </c>
      <c r="M8" s="30">
        <v>18</v>
      </c>
      <c r="N8" s="30">
        <v>19055</v>
      </c>
      <c r="O8" s="33">
        <v>70411</v>
      </c>
      <c r="P8" s="34">
        <f t="shared" ref="P8:P71" si="0">AVERAGE(N8:O8)</f>
        <v>44733</v>
      </c>
      <c r="Q8" s="118">
        <v>0.17031069993965248</v>
      </c>
      <c r="R8" s="125"/>
      <c r="S8" s="125"/>
      <c r="T8" s="125"/>
      <c r="U8" s="125"/>
      <c r="V8" s="125"/>
      <c r="W8" s="125"/>
      <c r="X8" s="125"/>
      <c r="Y8" s="125"/>
      <c r="Z8" s="125"/>
      <c r="AA8" s="125"/>
      <c r="AB8" s="125"/>
      <c r="AC8" s="126">
        <f t="shared" ref="AC8:AC71" si="1">AB8*P8</f>
        <v>0</v>
      </c>
      <c r="AD8" s="125"/>
      <c r="AE8" s="113"/>
    </row>
    <row r="9" spans="1:31" x14ac:dyDescent="0.25">
      <c r="A9" s="22"/>
      <c r="B9" s="30" t="s">
        <v>11</v>
      </c>
      <c r="C9" s="31" t="s">
        <v>6348</v>
      </c>
      <c r="D9" s="31"/>
      <c r="E9" s="32"/>
      <c r="F9" s="31"/>
      <c r="G9" s="31"/>
      <c r="H9" s="31"/>
      <c r="I9" s="32" t="s">
        <v>13</v>
      </c>
      <c r="J9" s="32" t="s">
        <v>4400</v>
      </c>
      <c r="K9" s="30" t="s">
        <v>837</v>
      </c>
      <c r="L9" s="30">
        <v>22606</v>
      </c>
      <c r="M9" s="30">
        <v>1</v>
      </c>
      <c r="N9" s="30">
        <v>237</v>
      </c>
      <c r="O9" s="33">
        <v>407</v>
      </c>
      <c r="P9" s="34">
        <f t="shared" si="0"/>
        <v>322</v>
      </c>
      <c r="Q9" s="118">
        <v>4.1333092400040239E-2</v>
      </c>
      <c r="R9" s="125"/>
      <c r="S9" s="125"/>
      <c r="T9" s="125"/>
      <c r="U9" s="125"/>
      <c r="V9" s="125"/>
      <c r="W9" s="125"/>
      <c r="X9" s="125"/>
      <c r="Y9" s="125"/>
      <c r="Z9" s="125"/>
      <c r="AA9" s="125"/>
      <c r="AB9" s="125"/>
      <c r="AC9" s="126">
        <f t="shared" si="1"/>
        <v>0</v>
      </c>
      <c r="AD9" s="125"/>
      <c r="AE9" s="113"/>
    </row>
    <row r="10" spans="1:31" x14ac:dyDescent="0.25">
      <c r="A10" s="22"/>
      <c r="B10" s="30" t="s">
        <v>11</v>
      </c>
      <c r="C10" s="31" t="s">
        <v>6349</v>
      </c>
      <c r="D10" s="31" t="s">
        <v>6350</v>
      </c>
      <c r="E10" s="32"/>
      <c r="F10" s="31"/>
      <c r="G10" s="31"/>
      <c r="H10" s="31"/>
      <c r="I10" s="32" t="s">
        <v>13</v>
      </c>
      <c r="J10" s="32" t="s">
        <v>4400</v>
      </c>
      <c r="K10" s="30" t="s">
        <v>4788</v>
      </c>
      <c r="L10" s="30">
        <v>22606</v>
      </c>
      <c r="M10" s="30">
        <v>7</v>
      </c>
      <c r="N10" s="30">
        <v>120</v>
      </c>
      <c r="O10" s="33">
        <v>102</v>
      </c>
      <c r="P10" s="34">
        <f t="shared" si="0"/>
        <v>111</v>
      </c>
      <c r="Q10" s="118">
        <v>1.310244848457281E-2</v>
      </c>
      <c r="R10" s="125"/>
      <c r="S10" s="125"/>
      <c r="T10" s="125"/>
      <c r="U10" s="125"/>
      <c r="V10" s="125"/>
      <c r="W10" s="125"/>
      <c r="X10" s="125"/>
      <c r="Y10" s="125"/>
      <c r="Z10" s="125"/>
      <c r="AA10" s="125"/>
      <c r="AB10" s="125"/>
      <c r="AC10" s="126">
        <f t="shared" si="1"/>
        <v>0</v>
      </c>
      <c r="AD10" s="125"/>
      <c r="AE10" s="113"/>
    </row>
    <row r="11" spans="1:31" x14ac:dyDescent="0.25">
      <c r="A11" s="22"/>
      <c r="B11" s="30" t="s">
        <v>11</v>
      </c>
      <c r="C11" s="31" t="s">
        <v>6354</v>
      </c>
      <c r="D11" s="31"/>
      <c r="E11" s="32"/>
      <c r="F11" s="31"/>
      <c r="G11" s="31"/>
      <c r="H11" s="31"/>
      <c r="I11" s="32" t="s">
        <v>13</v>
      </c>
      <c r="J11" s="32" t="s">
        <v>4400</v>
      </c>
      <c r="K11" s="30" t="s">
        <v>4790</v>
      </c>
      <c r="L11" s="30">
        <v>24380</v>
      </c>
      <c r="M11" s="30">
        <v>2</v>
      </c>
      <c r="N11" s="30">
        <v>89</v>
      </c>
      <c r="O11" s="33">
        <v>227</v>
      </c>
      <c r="P11" s="34">
        <f t="shared" si="0"/>
        <v>158</v>
      </c>
      <c r="Q11" s="118">
        <v>0.17352374467007509</v>
      </c>
      <c r="R11" s="125"/>
      <c r="S11" s="125"/>
      <c r="T11" s="125"/>
      <c r="U11" s="125"/>
      <c r="V11" s="125"/>
      <c r="W11" s="125"/>
      <c r="X11" s="125"/>
      <c r="Y11" s="125"/>
      <c r="Z11" s="125"/>
      <c r="AA11" s="125"/>
      <c r="AB11" s="125"/>
      <c r="AC11" s="126">
        <f t="shared" si="1"/>
        <v>0</v>
      </c>
      <c r="AD11" s="125"/>
      <c r="AE11" s="113"/>
    </row>
    <row r="12" spans="1:31" x14ac:dyDescent="0.25">
      <c r="A12" s="22"/>
      <c r="B12" s="30" t="s">
        <v>11</v>
      </c>
      <c r="C12" s="31" t="s">
        <v>6351</v>
      </c>
      <c r="D12" s="31" t="s">
        <v>6352</v>
      </c>
      <c r="E12" s="32"/>
      <c r="F12" s="31" t="s">
        <v>151</v>
      </c>
      <c r="G12" s="31" t="s">
        <v>6353</v>
      </c>
      <c r="H12" s="31" t="s">
        <v>406</v>
      </c>
      <c r="I12" s="32" t="s">
        <v>13</v>
      </c>
      <c r="J12" s="32" t="s">
        <v>407</v>
      </c>
      <c r="K12" s="30" t="s">
        <v>4789</v>
      </c>
      <c r="L12" s="30">
        <v>24380</v>
      </c>
      <c r="M12" s="30">
        <v>3</v>
      </c>
      <c r="N12" s="30">
        <v>152</v>
      </c>
      <c r="O12" s="33">
        <v>166</v>
      </c>
      <c r="P12" s="34">
        <f t="shared" si="0"/>
        <v>159</v>
      </c>
      <c r="Q12" s="118">
        <v>0.21440088695722148</v>
      </c>
      <c r="R12" s="125"/>
      <c r="S12" s="125"/>
      <c r="T12" s="125"/>
      <c r="U12" s="125"/>
      <c r="V12" s="125"/>
      <c r="W12" s="125"/>
      <c r="X12" s="125"/>
      <c r="Y12" s="125"/>
      <c r="Z12" s="125"/>
      <c r="AA12" s="125"/>
      <c r="AB12" s="125"/>
      <c r="AC12" s="126">
        <f t="shared" si="1"/>
        <v>0</v>
      </c>
      <c r="AD12" s="125"/>
      <c r="AE12" s="113"/>
    </row>
    <row r="13" spans="1:31" x14ac:dyDescent="0.25">
      <c r="A13" s="22"/>
      <c r="B13" s="30" t="s">
        <v>11</v>
      </c>
      <c r="C13" s="31" t="s">
        <v>4934</v>
      </c>
      <c r="D13" s="31" t="s">
        <v>4935</v>
      </c>
      <c r="E13" s="30"/>
      <c r="F13" s="31"/>
      <c r="G13" s="31"/>
      <c r="H13" s="31" t="s">
        <v>4936</v>
      </c>
      <c r="I13" s="32" t="s">
        <v>13</v>
      </c>
      <c r="J13" s="32" t="s">
        <v>4400</v>
      </c>
      <c r="K13" s="30" t="s">
        <v>4933</v>
      </c>
      <c r="L13" s="30">
        <v>28906</v>
      </c>
      <c r="M13" s="30">
        <v>11</v>
      </c>
      <c r="N13" s="30">
        <v>49</v>
      </c>
      <c r="O13" s="33">
        <v>79</v>
      </c>
      <c r="P13" s="34">
        <f t="shared" si="0"/>
        <v>64</v>
      </c>
      <c r="Q13" s="118">
        <v>2.429597064308411E-2</v>
      </c>
      <c r="R13" s="125"/>
      <c r="S13" s="125"/>
      <c r="T13" s="125"/>
      <c r="U13" s="125"/>
      <c r="V13" s="125"/>
      <c r="W13" s="125"/>
      <c r="X13" s="125"/>
      <c r="Y13" s="125"/>
      <c r="Z13" s="125"/>
      <c r="AA13" s="125"/>
      <c r="AB13" s="125"/>
      <c r="AC13" s="126">
        <f t="shared" si="1"/>
        <v>0</v>
      </c>
      <c r="AD13" s="125"/>
      <c r="AE13" s="113"/>
    </row>
    <row r="14" spans="1:31" x14ac:dyDescent="0.25">
      <c r="A14" s="22"/>
      <c r="B14" s="30" t="s">
        <v>11</v>
      </c>
      <c r="C14" s="31" t="s">
        <v>4937</v>
      </c>
      <c r="D14" s="31" t="s">
        <v>4938</v>
      </c>
      <c r="E14" s="30"/>
      <c r="F14" s="31"/>
      <c r="G14" s="31"/>
      <c r="H14" s="31" t="s">
        <v>4939</v>
      </c>
      <c r="I14" s="32" t="s">
        <v>13</v>
      </c>
      <c r="J14" s="32" t="s">
        <v>4400</v>
      </c>
      <c r="K14" s="30" t="s">
        <v>857</v>
      </c>
      <c r="L14" s="30">
        <v>29374</v>
      </c>
      <c r="M14" s="30">
        <v>9</v>
      </c>
      <c r="N14" s="30">
        <v>60</v>
      </c>
      <c r="O14" s="33">
        <v>243</v>
      </c>
      <c r="P14" s="34">
        <f t="shared" si="0"/>
        <v>151.5</v>
      </c>
      <c r="Q14" s="118">
        <v>6.7589957534211435E-3</v>
      </c>
      <c r="R14" s="125"/>
      <c r="S14" s="125"/>
      <c r="T14" s="125"/>
      <c r="U14" s="125"/>
      <c r="V14" s="125"/>
      <c r="W14" s="125"/>
      <c r="X14" s="125"/>
      <c r="Y14" s="125"/>
      <c r="Z14" s="125"/>
      <c r="AA14" s="125"/>
      <c r="AB14" s="125"/>
      <c r="AC14" s="126">
        <f t="shared" si="1"/>
        <v>0</v>
      </c>
      <c r="AD14" s="125"/>
      <c r="AE14" s="113"/>
    </row>
    <row r="15" spans="1:31" x14ac:dyDescent="0.25">
      <c r="A15" s="22"/>
      <c r="B15" s="30" t="s">
        <v>11</v>
      </c>
      <c r="C15" s="31" t="s">
        <v>4941</v>
      </c>
      <c r="D15" s="31"/>
      <c r="E15" s="30"/>
      <c r="F15" s="31"/>
      <c r="G15" s="31"/>
      <c r="H15" s="31"/>
      <c r="I15" s="32" t="s">
        <v>13</v>
      </c>
      <c r="J15" s="32" t="s">
        <v>4400</v>
      </c>
      <c r="K15" s="30" t="s">
        <v>4940</v>
      </c>
      <c r="L15" s="30">
        <v>30435</v>
      </c>
      <c r="M15" s="30">
        <v>5</v>
      </c>
      <c r="N15" s="30"/>
      <c r="O15" s="33">
        <v>180</v>
      </c>
      <c r="P15" s="34">
        <f t="shared" si="0"/>
        <v>180</v>
      </c>
      <c r="Q15" s="118">
        <v>0.12491337392900549</v>
      </c>
      <c r="R15" s="125"/>
      <c r="S15" s="125"/>
      <c r="T15" s="125"/>
      <c r="U15" s="125"/>
      <c r="V15" s="125"/>
      <c r="W15" s="125"/>
      <c r="X15" s="125"/>
      <c r="Y15" s="125"/>
      <c r="Z15" s="125"/>
      <c r="AA15" s="125"/>
      <c r="AB15" s="125"/>
      <c r="AC15" s="126">
        <f t="shared" si="1"/>
        <v>0</v>
      </c>
      <c r="AD15" s="125"/>
      <c r="AE15" s="113"/>
    </row>
    <row r="16" spans="1:31" x14ac:dyDescent="0.25">
      <c r="A16" s="22"/>
      <c r="B16" s="30" t="s">
        <v>11</v>
      </c>
      <c r="C16" s="31" t="s">
        <v>4943</v>
      </c>
      <c r="D16" s="31"/>
      <c r="E16" s="30"/>
      <c r="F16" s="31"/>
      <c r="G16" s="31"/>
      <c r="H16" s="31"/>
      <c r="I16" s="32" t="s">
        <v>13</v>
      </c>
      <c r="J16" s="32" t="s">
        <v>4400</v>
      </c>
      <c r="K16" s="30" t="s">
        <v>4942</v>
      </c>
      <c r="L16" s="30">
        <v>31330</v>
      </c>
      <c r="M16" s="30">
        <v>3</v>
      </c>
      <c r="N16" s="30">
        <v>650</v>
      </c>
      <c r="O16" s="33">
        <v>4050</v>
      </c>
      <c r="P16" s="34">
        <f t="shared" si="0"/>
        <v>2350</v>
      </c>
      <c r="Q16" s="118">
        <v>0.23785492737763406</v>
      </c>
      <c r="R16" s="125"/>
      <c r="S16" s="125"/>
      <c r="T16" s="125"/>
      <c r="U16" s="125"/>
      <c r="V16" s="125"/>
      <c r="W16" s="125"/>
      <c r="X16" s="125"/>
      <c r="Y16" s="125"/>
      <c r="Z16" s="125"/>
      <c r="AA16" s="125"/>
      <c r="AB16" s="125"/>
      <c r="AC16" s="126">
        <f t="shared" si="1"/>
        <v>0</v>
      </c>
      <c r="AD16" s="125"/>
      <c r="AE16" s="113"/>
    </row>
    <row r="17" spans="1:31" x14ac:dyDescent="0.25">
      <c r="A17" s="22"/>
      <c r="B17" s="30" t="s">
        <v>11</v>
      </c>
      <c r="C17" s="31" t="s">
        <v>4944</v>
      </c>
      <c r="D17" s="31" t="s">
        <v>4945</v>
      </c>
      <c r="E17" s="32"/>
      <c r="F17" s="31"/>
      <c r="G17" s="31" t="s">
        <v>4946</v>
      </c>
      <c r="H17" s="31" t="s">
        <v>4947</v>
      </c>
      <c r="I17" s="32" t="s">
        <v>13</v>
      </c>
      <c r="J17" s="32" t="s">
        <v>678</v>
      </c>
      <c r="K17" s="30" t="s">
        <v>4795</v>
      </c>
      <c r="L17" s="30">
        <v>32602</v>
      </c>
      <c r="M17" s="30">
        <v>1</v>
      </c>
      <c r="N17" s="30">
        <v>90</v>
      </c>
      <c r="O17" s="33">
        <v>90</v>
      </c>
      <c r="P17" s="34">
        <f t="shared" si="0"/>
        <v>90</v>
      </c>
      <c r="Q17" s="118">
        <v>3.1629644598089635E-4</v>
      </c>
      <c r="R17" s="125"/>
      <c r="S17" s="125"/>
      <c r="T17" s="125"/>
      <c r="U17" s="125"/>
      <c r="V17" s="125"/>
      <c r="W17" s="125"/>
      <c r="X17" s="125"/>
      <c r="Y17" s="125"/>
      <c r="Z17" s="125"/>
      <c r="AA17" s="125"/>
      <c r="AB17" s="125"/>
      <c r="AC17" s="126">
        <f t="shared" si="1"/>
        <v>0</v>
      </c>
      <c r="AD17" s="125"/>
      <c r="AE17" s="113"/>
    </row>
    <row r="18" spans="1:31" x14ac:dyDescent="0.25">
      <c r="A18" s="22"/>
      <c r="B18" s="30" t="s">
        <v>11</v>
      </c>
      <c r="C18" s="31" t="s">
        <v>4944</v>
      </c>
      <c r="D18" s="31" t="s">
        <v>4944</v>
      </c>
      <c r="E18" s="32"/>
      <c r="F18" s="31"/>
      <c r="G18" s="31"/>
      <c r="H18" s="31"/>
      <c r="I18" s="32" t="s">
        <v>13</v>
      </c>
      <c r="J18" s="32"/>
      <c r="K18" s="30" t="s">
        <v>4796</v>
      </c>
      <c r="L18" s="30">
        <v>32602</v>
      </c>
      <c r="M18" s="30">
        <v>2</v>
      </c>
      <c r="N18" s="30">
        <v>90</v>
      </c>
      <c r="O18" s="33">
        <v>300</v>
      </c>
      <c r="P18" s="34">
        <f t="shared" si="0"/>
        <v>195</v>
      </c>
      <c r="Q18" s="118">
        <v>4.5401719016841164E-4</v>
      </c>
      <c r="R18" s="125"/>
      <c r="S18" s="125"/>
      <c r="T18" s="125"/>
      <c r="U18" s="125"/>
      <c r="V18" s="125"/>
      <c r="W18" s="125"/>
      <c r="X18" s="125"/>
      <c r="Y18" s="125"/>
      <c r="Z18" s="125"/>
      <c r="AA18" s="125"/>
      <c r="AB18" s="125"/>
      <c r="AC18" s="126">
        <f t="shared" si="1"/>
        <v>0</v>
      </c>
      <c r="AD18" s="125"/>
      <c r="AE18" s="113"/>
    </row>
    <row r="19" spans="1:31" x14ac:dyDescent="0.25">
      <c r="A19" s="22"/>
      <c r="B19" s="30" t="s">
        <v>11</v>
      </c>
      <c r="C19" s="31" t="s">
        <v>4948</v>
      </c>
      <c r="D19" s="31" t="s">
        <v>1107</v>
      </c>
      <c r="E19" s="32" t="s">
        <v>1108</v>
      </c>
      <c r="F19" s="31" t="s">
        <v>93</v>
      </c>
      <c r="G19" s="31" t="s">
        <v>1109</v>
      </c>
      <c r="H19" s="31" t="s">
        <v>4949</v>
      </c>
      <c r="I19" s="32" t="s">
        <v>13</v>
      </c>
      <c r="J19" s="32" t="s">
        <v>276</v>
      </c>
      <c r="K19" s="30" t="s">
        <v>1110</v>
      </c>
      <c r="L19" s="30">
        <v>32667</v>
      </c>
      <c r="M19" s="30">
        <v>1</v>
      </c>
      <c r="N19" s="30">
        <v>1</v>
      </c>
      <c r="O19" s="33">
        <v>9</v>
      </c>
      <c r="P19" s="34">
        <f t="shared" si="0"/>
        <v>5</v>
      </c>
      <c r="Q19" s="118">
        <v>6.1704165003439865E-3</v>
      </c>
      <c r="R19" s="125"/>
      <c r="S19" s="125"/>
      <c r="T19" s="125"/>
      <c r="U19" s="125"/>
      <c r="V19" s="125"/>
      <c r="W19" s="125"/>
      <c r="X19" s="125"/>
      <c r="Y19" s="125"/>
      <c r="Z19" s="125"/>
      <c r="AA19" s="125"/>
      <c r="AB19" s="125"/>
      <c r="AC19" s="126">
        <f t="shared" si="1"/>
        <v>0</v>
      </c>
      <c r="AD19" s="125"/>
      <c r="AE19" s="113"/>
    </row>
    <row r="20" spans="1:31" x14ac:dyDescent="0.25">
      <c r="A20" s="22"/>
      <c r="B20" s="30" t="s">
        <v>11</v>
      </c>
      <c r="C20" s="31" t="s">
        <v>6360</v>
      </c>
      <c r="D20" s="31" t="s">
        <v>6361</v>
      </c>
      <c r="E20" s="32"/>
      <c r="F20" s="31"/>
      <c r="G20" s="31"/>
      <c r="H20" s="31" t="s">
        <v>4949</v>
      </c>
      <c r="I20" s="32" t="s">
        <v>13</v>
      </c>
      <c r="J20" s="32" t="s">
        <v>4400</v>
      </c>
      <c r="K20" s="30" t="s">
        <v>4797</v>
      </c>
      <c r="L20" s="30">
        <v>32667</v>
      </c>
      <c r="M20" s="30">
        <v>2</v>
      </c>
      <c r="N20" s="30">
        <v>1</v>
      </c>
      <c r="O20" s="33">
        <v>3</v>
      </c>
      <c r="P20" s="34">
        <f t="shared" si="0"/>
        <v>2</v>
      </c>
      <c r="Q20" s="118">
        <v>1.0730579226600893E-3</v>
      </c>
      <c r="R20" s="125"/>
      <c r="S20" s="125"/>
      <c r="T20" s="125"/>
      <c r="U20" s="125"/>
      <c r="V20" s="125"/>
      <c r="W20" s="125"/>
      <c r="X20" s="125"/>
      <c r="Y20" s="125"/>
      <c r="Z20" s="125"/>
      <c r="AA20" s="125"/>
      <c r="AB20" s="125"/>
      <c r="AC20" s="126">
        <f t="shared" si="1"/>
        <v>0</v>
      </c>
      <c r="AD20" s="125"/>
      <c r="AE20" s="113"/>
    </row>
    <row r="21" spans="1:31" x14ac:dyDescent="0.25">
      <c r="A21" s="22"/>
      <c r="B21" s="30" t="s">
        <v>11</v>
      </c>
      <c r="C21" s="31" t="s">
        <v>6362</v>
      </c>
      <c r="D21" s="31" t="s">
        <v>6363</v>
      </c>
      <c r="E21" s="32"/>
      <c r="F21" s="31"/>
      <c r="G21" s="31"/>
      <c r="H21" s="31"/>
      <c r="I21" s="32" t="s">
        <v>13</v>
      </c>
      <c r="J21" s="32" t="s">
        <v>4400</v>
      </c>
      <c r="K21" s="30" t="s">
        <v>4807</v>
      </c>
      <c r="L21" s="30">
        <v>33288</v>
      </c>
      <c r="M21" s="30">
        <v>1</v>
      </c>
      <c r="N21" s="30">
        <v>360</v>
      </c>
      <c r="O21" s="33">
        <v>986</v>
      </c>
      <c r="P21" s="34">
        <f t="shared" si="0"/>
        <v>673</v>
      </c>
      <c r="Q21" s="118">
        <v>9.1651288229158898E-3</v>
      </c>
      <c r="R21" s="125"/>
      <c r="S21" s="125"/>
      <c r="T21" s="125"/>
      <c r="U21" s="125"/>
      <c r="V21" s="125"/>
      <c r="W21" s="125"/>
      <c r="X21" s="125"/>
      <c r="Y21" s="125"/>
      <c r="Z21" s="125"/>
      <c r="AA21" s="125"/>
      <c r="AB21" s="125"/>
      <c r="AC21" s="126">
        <f t="shared" si="1"/>
        <v>0</v>
      </c>
      <c r="AD21" s="125"/>
      <c r="AE21" s="113"/>
    </row>
    <row r="22" spans="1:31" x14ac:dyDescent="0.25">
      <c r="A22" s="22"/>
      <c r="B22" s="30" t="s">
        <v>11</v>
      </c>
      <c r="C22" s="31" t="s">
        <v>4950</v>
      </c>
      <c r="D22" s="31" t="s">
        <v>4950</v>
      </c>
      <c r="E22" s="32"/>
      <c r="F22" s="31" t="s">
        <v>4951</v>
      </c>
      <c r="G22" s="31" t="s">
        <v>4952</v>
      </c>
      <c r="H22" s="31" t="s">
        <v>4953</v>
      </c>
      <c r="I22" s="32" t="s">
        <v>13</v>
      </c>
      <c r="J22" s="32" t="s">
        <v>4400</v>
      </c>
      <c r="K22" s="30" t="s">
        <v>4808</v>
      </c>
      <c r="L22" s="30">
        <v>33288</v>
      </c>
      <c r="M22" s="30">
        <v>59</v>
      </c>
      <c r="N22" s="30">
        <v>40</v>
      </c>
      <c r="O22" s="33">
        <v>240</v>
      </c>
      <c r="P22" s="34">
        <f t="shared" si="0"/>
        <v>140</v>
      </c>
      <c r="Q22" s="118">
        <v>1.6175048806967506E-3</v>
      </c>
      <c r="R22" s="125"/>
      <c r="S22" s="125"/>
      <c r="T22" s="125"/>
      <c r="U22" s="125"/>
      <c r="V22" s="125"/>
      <c r="W22" s="125"/>
      <c r="X22" s="125"/>
      <c r="Y22" s="125"/>
      <c r="Z22" s="125"/>
      <c r="AA22" s="125"/>
      <c r="AB22" s="125"/>
      <c r="AC22" s="126">
        <f t="shared" si="1"/>
        <v>0</v>
      </c>
      <c r="AD22" s="125"/>
      <c r="AE22" s="113"/>
    </row>
    <row r="23" spans="1:31" x14ac:dyDescent="0.25">
      <c r="A23" s="22"/>
      <c r="B23" s="30" t="s">
        <v>11</v>
      </c>
      <c r="C23" s="31" t="s">
        <v>6364</v>
      </c>
      <c r="D23" s="31" t="s">
        <v>6365</v>
      </c>
      <c r="E23" s="32"/>
      <c r="F23" s="31"/>
      <c r="G23" s="31"/>
      <c r="H23" s="31" t="s">
        <v>6366</v>
      </c>
      <c r="I23" s="32" t="s">
        <v>13</v>
      </c>
      <c r="J23" s="32" t="s">
        <v>4400</v>
      </c>
      <c r="K23" s="30" t="s">
        <v>4809</v>
      </c>
      <c r="L23" s="30">
        <v>33777</v>
      </c>
      <c r="M23" s="30">
        <v>2</v>
      </c>
      <c r="N23" s="30"/>
      <c r="O23" s="33">
        <v>195</v>
      </c>
      <c r="P23" s="34">
        <f t="shared" si="0"/>
        <v>195</v>
      </c>
      <c r="Q23" s="118">
        <v>1.1230500685109203E-2</v>
      </c>
      <c r="R23" s="125"/>
      <c r="S23" s="125"/>
      <c r="T23" s="125"/>
      <c r="U23" s="125"/>
      <c r="V23" s="125"/>
      <c r="W23" s="125"/>
      <c r="X23" s="125"/>
      <c r="Y23" s="125"/>
      <c r="Z23" s="125"/>
      <c r="AA23" s="125"/>
      <c r="AB23" s="125"/>
      <c r="AC23" s="126">
        <f t="shared" si="1"/>
        <v>0</v>
      </c>
      <c r="AD23" s="125"/>
      <c r="AE23" s="113"/>
    </row>
    <row r="24" spans="1:31" x14ac:dyDescent="0.25">
      <c r="A24" s="22"/>
      <c r="B24" s="30" t="s">
        <v>11</v>
      </c>
      <c r="C24" s="31" t="s">
        <v>4954</v>
      </c>
      <c r="D24" s="31" t="s">
        <v>4954</v>
      </c>
      <c r="E24" s="32"/>
      <c r="F24" s="31" t="s">
        <v>4955</v>
      </c>
      <c r="G24" s="31" t="s">
        <v>4956</v>
      </c>
      <c r="H24" s="31" t="s">
        <v>1073</v>
      </c>
      <c r="I24" s="32" t="s">
        <v>13</v>
      </c>
      <c r="J24" s="32" t="s">
        <v>4400</v>
      </c>
      <c r="K24" s="30" t="s">
        <v>1074</v>
      </c>
      <c r="L24" s="30">
        <v>33777</v>
      </c>
      <c r="M24" s="30">
        <v>3</v>
      </c>
      <c r="N24" s="30"/>
      <c r="O24" s="33">
        <v>60</v>
      </c>
      <c r="P24" s="34">
        <f t="shared" si="0"/>
        <v>60</v>
      </c>
      <c r="Q24" s="118">
        <v>2.4776554935170215E-4</v>
      </c>
      <c r="R24" s="125"/>
      <c r="S24" s="125"/>
      <c r="T24" s="125"/>
      <c r="U24" s="125"/>
      <c r="V24" s="125"/>
      <c r="W24" s="125"/>
      <c r="X24" s="125"/>
      <c r="Y24" s="125"/>
      <c r="Z24" s="125"/>
      <c r="AA24" s="125"/>
      <c r="AB24" s="125"/>
      <c r="AC24" s="126">
        <f t="shared" si="1"/>
        <v>0</v>
      </c>
      <c r="AD24" s="125"/>
      <c r="AE24" s="113"/>
    </row>
    <row r="25" spans="1:31" x14ac:dyDescent="0.25">
      <c r="A25" s="22"/>
      <c r="B25" s="30" t="s">
        <v>11</v>
      </c>
      <c r="C25" s="31" t="s">
        <v>4957</v>
      </c>
      <c r="D25" s="31" t="s">
        <v>4957</v>
      </c>
      <c r="E25" s="30"/>
      <c r="F25" s="31" t="s">
        <v>4958</v>
      </c>
      <c r="G25" s="31" t="s">
        <v>4959</v>
      </c>
      <c r="H25" s="31" t="s">
        <v>1042</v>
      </c>
      <c r="I25" s="32" t="s">
        <v>13</v>
      </c>
      <c r="J25" s="32" t="s">
        <v>4400</v>
      </c>
      <c r="K25" s="30" t="s">
        <v>4811</v>
      </c>
      <c r="L25" s="30">
        <v>34016</v>
      </c>
      <c r="M25" s="30">
        <v>2</v>
      </c>
      <c r="N25" s="30"/>
      <c r="O25" s="33">
        <v>180</v>
      </c>
      <c r="P25" s="34">
        <f t="shared" si="0"/>
        <v>180</v>
      </c>
      <c r="Q25" s="118">
        <v>4.6021132890220421E-3</v>
      </c>
      <c r="R25" s="125"/>
      <c r="S25" s="125"/>
      <c r="T25" s="125"/>
      <c r="U25" s="125"/>
      <c r="V25" s="125"/>
      <c r="W25" s="125"/>
      <c r="X25" s="125"/>
      <c r="Y25" s="125"/>
      <c r="Z25" s="125"/>
      <c r="AA25" s="125"/>
      <c r="AB25" s="125"/>
      <c r="AC25" s="126">
        <f t="shared" si="1"/>
        <v>0</v>
      </c>
      <c r="AD25" s="125"/>
      <c r="AE25" s="113"/>
    </row>
    <row r="26" spans="1:31" x14ac:dyDescent="0.25">
      <c r="A26" s="22"/>
      <c r="B26" s="30" t="s">
        <v>11</v>
      </c>
      <c r="C26" s="31" t="s">
        <v>6368</v>
      </c>
      <c r="D26" s="31"/>
      <c r="E26" s="32"/>
      <c r="F26" s="31"/>
      <c r="G26" s="31"/>
      <c r="H26" s="31"/>
      <c r="I26" s="32" t="s">
        <v>13</v>
      </c>
      <c r="J26" s="32" t="s">
        <v>4400</v>
      </c>
      <c r="K26" s="30" t="s">
        <v>269</v>
      </c>
      <c r="L26" s="30">
        <v>34641</v>
      </c>
      <c r="M26" s="30">
        <v>1</v>
      </c>
      <c r="N26" s="30">
        <v>48</v>
      </c>
      <c r="O26" s="33">
        <v>28</v>
      </c>
      <c r="P26" s="34">
        <f t="shared" si="0"/>
        <v>38</v>
      </c>
      <c r="Q26" s="118">
        <v>2.4140359778129197E-2</v>
      </c>
      <c r="R26" s="125"/>
      <c r="S26" s="125"/>
      <c r="T26" s="125"/>
      <c r="U26" s="125"/>
      <c r="V26" s="125"/>
      <c r="W26" s="125"/>
      <c r="X26" s="125"/>
      <c r="Y26" s="125"/>
      <c r="Z26" s="125"/>
      <c r="AA26" s="125"/>
      <c r="AB26" s="125"/>
      <c r="AC26" s="126">
        <f t="shared" si="1"/>
        <v>0</v>
      </c>
      <c r="AD26" s="125"/>
      <c r="AE26" s="113"/>
    </row>
    <row r="27" spans="1:31" x14ac:dyDescent="0.25">
      <c r="A27" s="22"/>
      <c r="B27" s="30" t="s">
        <v>11</v>
      </c>
      <c r="C27" s="31" t="s">
        <v>6367</v>
      </c>
      <c r="D27" s="31"/>
      <c r="E27" s="32"/>
      <c r="F27" s="31"/>
      <c r="G27" s="31"/>
      <c r="H27" s="31"/>
      <c r="I27" s="32" t="s">
        <v>13</v>
      </c>
      <c r="J27" s="32" t="s">
        <v>4400</v>
      </c>
      <c r="K27" s="30" t="s">
        <v>4813</v>
      </c>
      <c r="L27" s="30">
        <v>34641</v>
      </c>
      <c r="M27" s="30">
        <v>4</v>
      </c>
      <c r="N27" s="30">
        <v>306</v>
      </c>
      <c r="O27" s="33">
        <v>470</v>
      </c>
      <c r="P27" s="34">
        <f t="shared" si="0"/>
        <v>388</v>
      </c>
      <c r="Q27" s="118">
        <v>8.0809700382420385E-2</v>
      </c>
      <c r="R27" s="125"/>
      <c r="S27" s="125"/>
      <c r="T27" s="125"/>
      <c r="U27" s="125"/>
      <c r="V27" s="125"/>
      <c r="W27" s="125"/>
      <c r="X27" s="125"/>
      <c r="Y27" s="125"/>
      <c r="Z27" s="125"/>
      <c r="AA27" s="125"/>
      <c r="AB27" s="125"/>
      <c r="AC27" s="126">
        <f t="shared" si="1"/>
        <v>0</v>
      </c>
      <c r="AD27" s="125"/>
      <c r="AE27" s="113"/>
    </row>
    <row r="28" spans="1:31" x14ac:dyDescent="0.25">
      <c r="A28" s="22"/>
      <c r="B28" s="30" t="s">
        <v>11</v>
      </c>
      <c r="C28" s="31" t="s">
        <v>4960</v>
      </c>
      <c r="D28" s="31" t="s">
        <v>265</v>
      </c>
      <c r="E28" s="32" t="s">
        <v>27</v>
      </c>
      <c r="F28" s="31" t="s">
        <v>266</v>
      </c>
      <c r="G28" s="31" t="s">
        <v>4961</v>
      </c>
      <c r="H28" s="31" t="s">
        <v>267</v>
      </c>
      <c r="I28" s="32" t="s">
        <v>13</v>
      </c>
      <c r="J28" s="32" t="s">
        <v>268</v>
      </c>
      <c r="K28" s="30" t="s">
        <v>4812</v>
      </c>
      <c r="L28" s="30">
        <v>34641</v>
      </c>
      <c r="M28" s="30">
        <v>6</v>
      </c>
      <c r="N28" s="30">
        <v>221</v>
      </c>
      <c r="O28" s="33">
        <v>384</v>
      </c>
      <c r="P28" s="34">
        <f t="shared" si="0"/>
        <v>302.5</v>
      </c>
      <c r="Q28" s="118">
        <v>0.30799110168695121</v>
      </c>
      <c r="R28" s="125"/>
      <c r="S28" s="125"/>
      <c r="T28" s="125"/>
      <c r="U28" s="125"/>
      <c r="V28" s="125"/>
      <c r="W28" s="125"/>
      <c r="X28" s="125"/>
      <c r="Y28" s="125"/>
      <c r="Z28" s="125"/>
      <c r="AA28" s="125"/>
      <c r="AB28" s="125"/>
      <c r="AC28" s="126">
        <f t="shared" si="1"/>
        <v>0</v>
      </c>
      <c r="AD28" s="125"/>
      <c r="AE28" s="113"/>
    </row>
    <row r="29" spans="1:31" x14ac:dyDescent="0.25">
      <c r="A29" s="22"/>
      <c r="B29" s="30" t="s">
        <v>11</v>
      </c>
      <c r="C29" s="31" t="s">
        <v>4962</v>
      </c>
      <c r="D29" s="31" t="s">
        <v>814</v>
      </c>
      <c r="E29" s="30" t="s">
        <v>4963</v>
      </c>
      <c r="F29" s="31" t="s">
        <v>151</v>
      </c>
      <c r="G29" s="31" t="s">
        <v>4964</v>
      </c>
      <c r="H29" s="31" t="s">
        <v>4965</v>
      </c>
      <c r="I29" s="32" t="s">
        <v>13</v>
      </c>
      <c r="J29" s="32" t="s">
        <v>494</v>
      </c>
      <c r="K29" s="30" t="s">
        <v>4814</v>
      </c>
      <c r="L29" s="30">
        <v>35597</v>
      </c>
      <c r="M29" s="30">
        <v>1</v>
      </c>
      <c r="N29" s="30">
        <v>32</v>
      </c>
      <c r="O29" s="33">
        <v>5</v>
      </c>
      <c r="P29" s="34">
        <f t="shared" si="0"/>
        <v>18.5</v>
      </c>
      <c r="Q29" s="118">
        <v>8.1920779509052164E-3</v>
      </c>
      <c r="R29" s="125"/>
      <c r="S29" s="125"/>
      <c r="T29" s="125"/>
      <c r="U29" s="125"/>
      <c r="V29" s="125"/>
      <c r="W29" s="125"/>
      <c r="X29" s="125"/>
      <c r="Y29" s="125"/>
      <c r="Z29" s="125"/>
      <c r="AA29" s="125"/>
      <c r="AB29" s="125"/>
      <c r="AC29" s="126">
        <f t="shared" si="1"/>
        <v>0</v>
      </c>
      <c r="AD29" s="125"/>
      <c r="AE29" s="113"/>
    </row>
    <row r="30" spans="1:31" x14ac:dyDescent="0.25">
      <c r="A30" s="22"/>
      <c r="B30" s="30" t="s">
        <v>11</v>
      </c>
      <c r="C30" s="31" t="s">
        <v>4967</v>
      </c>
      <c r="D30" s="31" t="s">
        <v>1069</v>
      </c>
      <c r="E30" s="30" t="s">
        <v>236</v>
      </c>
      <c r="F30" s="31" t="s">
        <v>93</v>
      </c>
      <c r="G30" s="31" t="s">
        <v>4968</v>
      </c>
      <c r="H30" s="31" t="s">
        <v>4969</v>
      </c>
      <c r="I30" s="32" t="s">
        <v>13</v>
      </c>
      <c r="J30" s="32" t="s">
        <v>748</v>
      </c>
      <c r="K30" s="30" t="s">
        <v>4966</v>
      </c>
      <c r="L30" s="30">
        <v>36241</v>
      </c>
      <c r="M30" s="30">
        <v>2</v>
      </c>
      <c r="N30" s="30">
        <v>50</v>
      </c>
      <c r="O30" s="33">
        <v>108</v>
      </c>
      <c r="P30" s="34">
        <f t="shared" si="0"/>
        <v>79</v>
      </c>
      <c r="Q30" s="118">
        <v>6.3336166804577404E-2</v>
      </c>
      <c r="R30" s="125"/>
      <c r="S30" s="125"/>
      <c r="T30" s="125"/>
      <c r="U30" s="125"/>
      <c r="V30" s="125"/>
      <c r="W30" s="125"/>
      <c r="X30" s="125"/>
      <c r="Y30" s="125"/>
      <c r="Z30" s="125"/>
      <c r="AA30" s="125"/>
      <c r="AB30" s="125"/>
      <c r="AC30" s="126">
        <f t="shared" si="1"/>
        <v>0</v>
      </c>
      <c r="AD30" s="125"/>
      <c r="AE30" s="113"/>
    </row>
    <row r="31" spans="1:31" x14ac:dyDescent="0.25">
      <c r="A31" s="22"/>
      <c r="B31" s="30" t="s">
        <v>11</v>
      </c>
      <c r="C31" s="31" t="s">
        <v>6374</v>
      </c>
      <c r="D31" s="31" t="s">
        <v>6375</v>
      </c>
      <c r="E31" s="32" t="s">
        <v>6376</v>
      </c>
      <c r="F31" s="31"/>
      <c r="G31" s="31" t="s">
        <v>6377</v>
      </c>
      <c r="H31" s="31" t="s">
        <v>536</v>
      </c>
      <c r="I31" s="32" t="s">
        <v>13</v>
      </c>
      <c r="J31" s="32" t="s">
        <v>4400</v>
      </c>
      <c r="K31" s="30" t="s">
        <v>4817</v>
      </c>
      <c r="L31" s="30">
        <v>36628</v>
      </c>
      <c r="M31" s="30">
        <v>1</v>
      </c>
      <c r="N31" s="30">
        <v>86</v>
      </c>
      <c r="O31" s="33">
        <v>67</v>
      </c>
      <c r="P31" s="34">
        <f t="shared" si="0"/>
        <v>76.5</v>
      </c>
      <c r="Q31" s="118">
        <v>4.940155115664125E-2</v>
      </c>
      <c r="R31" s="125"/>
      <c r="S31" s="125"/>
      <c r="T31" s="125"/>
      <c r="U31" s="125"/>
      <c r="V31" s="125"/>
      <c r="W31" s="125"/>
      <c r="X31" s="125"/>
      <c r="Y31" s="125"/>
      <c r="Z31" s="125"/>
      <c r="AA31" s="125"/>
      <c r="AB31" s="125"/>
      <c r="AC31" s="126">
        <f t="shared" si="1"/>
        <v>0</v>
      </c>
      <c r="AD31" s="125"/>
      <c r="AE31" s="113"/>
    </row>
    <row r="32" spans="1:31" x14ac:dyDescent="0.25">
      <c r="A32" s="22"/>
      <c r="B32" s="30" t="s">
        <v>11</v>
      </c>
      <c r="C32" s="31" t="s">
        <v>4970</v>
      </c>
      <c r="D32" s="31"/>
      <c r="E32" s="32" t="s">
        <v>128</v>
      </c>
      <c r="F32" s="31" t="s">
        <v>535</v>
      </c>
      <c r="G32" s="31" t="s">
        <v>4971</v>
      </c>
      <c r="H32" s="31" t="s">
        <v>536</v>
      </c>
      <c r="I32" s="32" t="s">
        <v>13</v>
      </c>
      <c r="J32" s="32" t="s">
        <v>450</v>
      </c>
      <c r="K32" s="30" t="s">
        <v>4816</v>
      </c>
      <c r="L32" s="30">
        <v>36628</v>
      </c>
      <c r="M32" s="30">
        <v>3</v>
      </c>
      <c r="N32" s="30">
        <v>31</v>
      </c>
      <c r="O32" s="33">
        <v>97</v>
      </c>
      <c r="P32" s="34">
        <f t="shared" si="0"/>
        <v>64</v>
      </c>
      <c r="Q32" s="118">
        <v>3.2674594338145048E-2</v>
      </c>
      <c r="R32" s="125"/>
      <c r="S32" s="125"/>
      <c r="T32" s="125"/>
      <c r="U32" s="125"/>
      <c r="V32" s="125"/>
      <c r="W32" s="125"/>
      <c r="X32" s="125"/>
      <c r="Y32" s="125"/>
      <c r="Z32" s="125"/>
      <c r="AA32" s="125"/>
      <c r="AB32" s="125"/>
      <c r="AC32" s="126">
        <f t="shared" si="1"/>
        <v>0</v>
      </c>
      <c r="AD32" s="125"/>
      <c r="AE32" s="113"/>
    </row>
    <row r="33" spans="1:31" x14ac:dyDescent="0.25">
      <c r="A33" s="22"/>
      <c r="B33" s="30" t="s">
        <v>11</v>
      </c>
      <c r="C33" s="31" t="s">
        <v>4973</v>
      </c>
      <c r="D33" s="31" t="s">
        <v>4974</v>
      </c>
      <c r="E33" s="30"/>
      <c r="F33" s="31"/>
      <c r="G33" s="31"/>
      <c r="H33" s="31" t="s">
        <v>1304</v>
      </c>
      <c r="I33" s="32" t="s">
        <v>13</v>
      </c>
      <c r="J33" s="32" t="s">
        <v>4400</v>
      </c>
      <c r="K33" s="30" t="s">
        <v>4972</v>
      </c>
      <c r="L33" s="30">
        <v>38369</v>
      </c>
      <c r="M33" s="30">
        <v>1</v>
      </c>
      <c r="N33" s="30"/>
      <c r="O33" s="33">
        <v>120</v>
      </c>
      <c r="P33" s="34">
        <f t="shared" si="0"/>
        <v>120</v>
      </c>
      <c r="Q33" s="118">
        <v>1.0543214866029879E-3</v>
      </c>
      <c r="R33" s="125"/>
      <c r="S33" s="125"/>
      <c r="T33" s="125"/>
      <c r="U33" s="125"/>
      <c r="V33" s="125"/>
      <c r="W33" s="125"/>
      <c r="X33" s="125"/>
      <c r="Y33" s="125"/>
      <c r="Z33" s="125"/>
      <c r="AA33" s="125"/>
      <c r="AB33" s="125"/>
      <c r="AC33" s="126">
        <f t="shared" si="1"/>
        <v>0</v>
      </c>
      <c r="AD33" s="125"/>
      <c r="AE33" s="113"/>
    </row>
    <row r="34" spans="1:31" x14ac:dyDescent="0.25">
      <c r="A34" s="22"/>
      <c r="B34" s="30" t="s">
        <v>11</v>
      </c>
      <c r="C34" s="31" t="s">
        <v>4975</v>
      </c>
      <c r="D34" s="31" t="s">
        <v>1326</v>
      </c>
      <c r="E34" s="30" t="s">
        <v>27</v>
      </c>
      <c r="F34" s="31" t="s">
        <v>266</v>
      </c>
      <c r="G34" s="31" t="s">
        <v>4976</v>
      </c>
      <c r="H34" s="31" t="s">
        <v>1327</v>
      </c>
      <c r="I34" s="32" t="s">
        <v>13</v>
      </c>
      <c r="J34" s="32" t="s">
        <v>1328</v>
      </c>
      <c r="K34" s="30" t="s">
        <v>4819</v>
      </c>
      <c r="L34" s="30">
        <v>39170</v>
      </c>
      <c r="M34" s="30">
        <v>10</v>
      </c>
      <c r="N34" s="30">
        <v>16</v>
      </c>
      <c r="O34" s="33">
        <v>40</v>
      </c>
      <c r="P34" s="34">
        <f t="shared" si="0"/>
        <v>28</v>
      </c>
      <c r="Q34" s="118">
        <v>8.1428762815304104E-3</v>
      </c>
      <c r="R34" s="125"/>
      <c r="S34" s="125"/>
      <c r="T34" s="125"/>
      <c r="U34" s="125"/>
      <c r="V34" s="125"/>
      <c r="W34" s="125"/>
      <c r="X34" s="125"/>
      <c r="Y34" s="125"/>
      <c r="Z34" s="125"/>
      <c r="AA34" s="125"/>
      <c r="AB34" s="125"/>
      <c r="AC34" s="126">
        <f t="shared" si="1"/>
        <v>0</v>
      </c>
      <c r="AD34" s="125"/>
      <c r="AE34" s="113"/>
    </row>
    <row r="35" spans="1:31" x14ac:dyDescent="0.25">
      <c r="A35" s="22"/>
      <c r="B35" s="30" t="s">
        <v>11</v>
      </c>
      <c r="C35" s="31" t="s">
        <v>4977</v>
      </c>
      <c r="D35" s="31" t="s">
        <v>970</v>
      </c>
      <c r="E35" s="30" t="s">
        <v>4978</v>
      </c>
      <c r="F35" s="31" t="s">
        <v>69</v>
      </c>
      <c r="G35" s="31" t="s">
        <v>971</v>
      </c>
      <c r="H35" s="31" t="s">
        <v>4979</v>
      </c>
      <c r="I35" s="32" t="s">
        <v>13</v>
      </c>
      <c r="J35" s="32" t="s">
        <v>972</v>
      </c>
      <c r="K35" s="30" t="s">
        <v>973</v>
      </c>
      <c r="L35" s="30">
        <v>39815</v>
      </c>
      <c r="M35" s="30">
        <v>1</v>
      </c>
      <c r="N35" s="30">
        <v>2</v>
      </c>
      <c r="O35" s="33">
        <v>1</v>
      </c>
      <c r="P35" s="34">
        <f t="shared" si="0"/>
        <v>1.5</v>
      </c>
      <c r="Q35" s="118">
        <v>4.0789062512953094E-3</v>
      </c>
      <c r="R35" s="125"/>
      <c r="S35" s="125"/>
      <c r="T35" s="125"/>
      <c r="U35" s="125"/>
      <c r="V35" s="125"/>
      <c r="W35" s="125"/>
      <c r="X35" s="125"/>
      <c r="Y35" s="125"/>
      <c r="Z35" s="125"/>
      <c r="AA35" s="125"/>
      <c r="AB35" s="125"/>
      <c r="AC35" s="126">
        <f t="shared" si="1"/>
        <v>0</v>
      </c>
      <c r="AD35" s="125"/>
      <c r="AE35" s="113"/>
    </row>
    <row r="36" spans="1:31" x14ac:dyDescent="0.25">
      <c r="A36" s="22"/>
      <c r="B36" s="30" t="s">
        <v>11</v>
      </c>
      <c r="C36" s="31" t="s">
        <v>4980</v>
      </c>
      <c r="D36" s="31" t="s">
        <v>4981</v>
      </c>
      <c r="E36" s="32"/>
      <c r="F36" s="31"/>
      <c r="G36" s="31" t="s">
        <v>4946</v>
      </c>
      <c r="H36" s="31"/>
      <c r="I36" s="32" t="s">
        <v>13</v>
      </c>
      <c r="J36" s="32" t="s">
        <v>4400</v>
      </c>
      <c r="K36" s="30" t="s">
        <v>4820</v>
      </c>
      <c r="L36" s="30">
        <v>40745</v>
      </c>
      <c r="M36" s="30">
        <v>1</v>
      </c>
      <c r="N36" s="30">
        <v>20</v>
      </c>
      <c r="O36" s="33">
        <v>32</v>
      </c>
      <c r="P36" s="34">
        <f t="shared" si="0"/>
        <v>26</v>
      </c>
      <c r="Q36" s="118">
        <v>8.4692210198930307E-3</v>
      </c>
      <c r="R36" s="125"/>
      <c r="S36" s="125"/>
      <c r="T36" s="125"/>
      <c r="U36" s="125"/>
      <c r="V36" s="125"/>
      <c r="W36" s="125"/>
      <c r="X36" s="125"/>
      <c r="Y36" s="125"/>
      <c r="Z36" s="125"/>
      <c r="AA36" s="125"/>
      <c r="AB36" s="125"/>
      <c r="AC36" s="126">
        <f t="shared" si="1"/>
        <v>0</v>
      </c>
      <c r="AD36" s="125"/>
      <c r="AE36" s="113"/>
    </row>
    <row r="37" spans="1:31" x14ac:dyDescent="0.25">
      <c r="A37" s="22"/>
      <c r="B37" s="30" t="s">
        <v>11</v>
      </c>
      <c r="C37" s="31" t="s">
        <v>6378</v>
      </c>
      <c r="D37" s="31" t="s">
        <v>6379</v>
      </c>
      <c r="E37" s="32"/>
      <c r="F37" s="31"/>
      <c r="G37" s="31"/>
      <c r="H37" s="31"/>
      <c r="I37" s="32" t="s">
        <v>13</v>
      </c>
      <c r="J37" s="32" t="s">
        <v>4400</v>
      </c>
      <c r="K37" s="30" t="s">
        <v>4821</v>
      </c>
      <c r="L37" s="30">
        <v>40745</v>
      </c>
      <c r="M37" s="30">
        <v>17</v>
      </c>
      <c r="N37" s="30">
        <v>20</v>
      </c>
      <c r="O37" s="33">
        <v>32</v>
      </c>
      <c r="P37" s="34">
        <f t="shared" si="0"/>
        <v>26</v>
      </c>
      <c r="Q37" s="118">
        <v>5.7680171329571803E-3</v>
      </c>
      <c r="R37" s="125"/>
      <c r="S37" s="125"/>
      <c r="T37" s="125"/>
      <c r="U37" s="125"/>
      <c r="V37" s="125"/>
      <c r="W37" s="125"/>
      <c r="X37" s="125"/>
      <c r="Y37" s="125"/>
      <c r="Z37" s="125"/>
      <c r="AA37" s="125"/>
      <c r="AB37" s="125"/>
      <c r="AC37" s="126">
        <f t="shared" si="1"/>
        <v>0</v>
      </c>
      <c r="AD37" s="125"/>
      <c r="AE37" s="113"/>
    </row>
    <row r="38" spans="1:31" x14ac:dyDescent="0.25">
      <c r="A38" s="22"/>
      <c r="B38" s="30" t="s">
        <v>11</v>
      </c>
      <c r="C38" s="31" t="s">
        <v>6380</v>
      </c>
      <c r="D38" s="31" t="s">
        <v>6381</v>
      </c>
      <c r="E38" s="32"/>
      <c r="F38" s="31"/>
      <c r="G38" s="31" t="s">
        <v>6156</v>
      </c>
      <c r="H38" s="31"/>
      <c r="I38" s="32" t="s">
        <v>13</v>
      </c>
      <c r="J38" s="32" t="s">
        <v>4400</v>
      </c>
      <c r="K38" s="30" t="s">
        <v>1203</v>
      </c>
      <c r="L38" s="30">
        <v>40974</v>
      </c>
      <c r="M38" s="30">
        <v>1</v>
      </c>
      <c r="N38" s="30">
        <v>2</v>
      </c>
      <c r="O38" s="33">
        <v>3</v>
      </c>
      <c r="P38" s="34">
        <f t="shared" si="0"/>
        <v>2.5</v>
      </c>
      <c r="Q38" s="118">
        <v>2.6988845398270107E-3</v>
      </c>
      <c r="R38" s="125"/>
      <c r="S38" s="125"/>
      <c r="T38" s="125"/>
      <c r="U38" s="125"/>
      <c r="V38" s="125"/>
      <c r="W38" s="125"/>
      <c r="X38" s="125"/>
      <c r="Y38" s="125"/>
      <c r="Z38" s="125"/>
      <c r="AA38" s="125"/>
      <c r="AB38" s="125"/>
      <c r="AC38" s="126">
        <f t="shared" si="1"/>
        <v>0</v>
      </c>
      <c r="AD38" s="125"/>
      <c r="AE38" s="113"/>
    </row>
    <row r="39" spans="1:31" x14ac:dyDescent="0.25">
      <c r="A39" s="22"/>
      <c r="B39" s="30" t="s">
        <v>11</v>
      </c>
      <c r="C39" s="31" t="s">
        <v>4983</v>
      </c>
      <c r="D39" s="31" t="s">
        <v>1199</v>
      </c>
      <c r="E39" s="32" t="s">
        <v>1200</v>
      </c>
      <c r="F39" s="31" t="s">
        <v>767</v>
      </c>
      <c r="G39" s="31" t="s">
        <v>4984</v>
      </c>
      <c r="H39" s="31" t="s">
        <v>1201</v>
      </c>
      <c r="I39" s="32" t="s">
        <v>13</v>
      </c>
      <c r="J39" s="32" t="s">
        <v>1202</v>
      </c>
      <c r="K39" s="30" t="s">
        <v>4982</v>
      </c>
      <c r="L39" s="30">
        <v>40974</v>
      </c>
      <c r="M39" s="30">
        <v>19</v>
      </c>
      <c r="N39" s="30">
        <v>2</v>
      </c>
      <c r="O39" s="33">
        <v>3</v>
      </c>
      <c r="P39" s="34">
        <f t="shared" si="0"/>
        <v>2.5</v>
      </c>
      <c r="Q39" s="118">
        <v>2.6358037165074692E-3</v>
      </c>
      <c r="R39" s="125"/>
      <c r="S39" s="125"/>
      <c r="T39" s="125"/>
      <c r="U39" s="125"/>
      <c r="V39" s="125"/>
      <c r="W39" s="125"/>
      <c r="X39" s="125"/>
      <c r="Y39" s="125"/>
      <c r="Z39" s="125"/>
      <c r="AA39" s="125"/>
      <c r="AB39" s="125"/>
      <c r="AC39" s="126">
        <f t="shared" si="1"/>
        <v>0</v>
      </c>
      <c r="AD39" s="125"/>
      <c r="AE39" s="113"/>
    </row>
    <row r="40" spans="1:31" x14ac:dyDescent="0.25">
      <c r="A40" s="22"/>
      <c r="B40" s="30" t="s">
        <v>11</v>
      </c>
      <c r="C40" s="31" t="s">
        <v>4985</v>
      </c>
      <c r="D40" s="31" t="s">
        <v>4986</v>
      </c>
      <c r="E40" s="32"/>
      <c r="F40" s="31"/>
      <c r="G40" s="31" t="s">
        <v>4946</v>
      </c>
      <c r="H40" s="31" t="s">
        <v>4987</v>
      </c>
      <c r="I40" s="32" t="s">
        <v>13</v>
      </c>
      <c r="J40" s="32" t="s">
        <v>394</v>
      </c>
      <c r="K40" s="30" t="s">
        <v>4822</v>
      </c>
      <c r="L40" s="30">
        <v>41072</v>
      </c>
      <c r="M40" s="30">
        <v>1</v>
      </c>
      <c r="N40" s="30">
        <v>299</v>
      </c>
      <c r="O40" s="33">
        <v>1951</v>
      </c>
      <c r="P40" s="34">
        <f t="shared" si="0"/>
        <v>1125</v>
      </c>
      <c r="Q40" s="118">
        <v>1.0329055814063647E-2</v>
      </c>
      <c r="R40" s="125"/>
      <c r="S40" s="125"/>
      <c r="T40" s="125"/>
      <c r="U40" s="125"/>
      <c r="V40" s="125"/>
      <c r="W40" s="125"/>
      <c r="X40" s="125"/>
      <c r="Y40" s="125"/>
      <c r="Z40" s="125"/>
      <c r="AA40" s="125"/>
      <c r="AB40" s="125"/>
      <c r="AC40" s="126">
        <f t="shared" si="1"/>
        <v>0</v>
      </c>
      <c r="AD40" s="125"/>
      <c r="AE40" s="113"/>
    </row>
    <row r="41" spans="1:31" x14ac:dyDescent="0.25">
      <c r="A41" s="22"/>
      <c r="B41" s="30" t="s">
        <v>11</v>
      </c>
      <c r="C41" s="31" t="s">
        <v>4986</v>
      </c>
      <c r="D41" s="31" t="s">
        <v>4986</v>
      </c>
      <c r="E41" s="32"/>
      <c r="F41" s="31"/>
      <c r="G41" s="31"/>
      <c r="H41" s="31"/>
      <c r="I41" s="32" t="s">
        <v>13</v>
      </c>
      <c r="J41" s="32"/>
      <c r="K41" s="30" t="s">
        <v>4823</v>
      </c>
      <c r="L41" s="30">
        <v>41072</v>
      </c>
      <c r="M41" s="30">
        <v>8</v>
      </c>
      <c r="N41" s="30">
        <v>299</v>
      </c>
      <c r="O41" s="33">
        <v>1951</v>
      </c>
      <c r="P41" s="34">
        <f t="shared" si="0"/>
        <v>1125</v>
      </c>
      <c r="Q41" s="118">
        <v>1.6309035495889969E-3</v>
      </c>
      <c r="R41" s="125"/>
      <c r="S41" s="125"/>
      <c r="T41" s="125"/>
      <c r="U41" s="125"/>
      <c r="V41" s="125"/>
      <c r="W41" s="125"/>
      <c r="X41" s="125"/>
      <c r="Y41" s="125"/>
      <c r="Z41" s="125"/>
      <c r="AA41" s="125"/>
      <c r="AB41" s="125"/>
      <c r="AC41" s="126">
        <f t="shared" si="1"/>
        <v>0</v>
      </c>
      <c r="AD41" s="125"/>
      <c r="AE41" s="113"/>
    </row>
    <row r="42" spans="1:31" x14ac:dyDescent="0.25">
      <c r="A42" s="22"/>
      <c r="B42" s="30" t="s">
        <v>11</v>
      </c>
      <c r="C42" s="31" t="s">
        <v>6382</v>
      </c>
      <c r="D42" s="31" t="s">
        <v>6383</v>
      </c>
      <c r="E42" s="32"/>
      <c r="F42" s="31"/>
      <c r="G42" s="31"/>
      <c r="H42" s="31" t="s">
        <v>6384</v>
      </c>
      <c r="I42" s="32" t="s">
        <v>13</v>
      </c>
      <c r="J42" s="32" t="s">
        <v>4400</v>
      </c>
      <c r="K42" s="30" t="s">
        <v>783</v>
      </c>
      <c r="L42" s="30">
        <v>41528</v>
      </c>
      <c r="M42" s="30">
        <v>2</v>
      </c>
      <c r="N42" s="30">
        <v>154</v>
      </c>
      <c r="O42" s="33">
        <v>31</v>
      </c>
      <c r="P42" s="34">
        <f t="shared" si="0"/>
        <v>92.5</v>
      </c>
      <c r="Q42" s="118">
        <v>9.4273912927083838E-3</v>
      </c>
      <c r="R42" s="125"/>
      <c r="S42" s="125"/>
      <c r="T42" s="125"/>
      <c r="U42" s="125"/>
      <c r="V42" s="125"/>
      <c r="W42" s="125"/>
      <c r="X42" s="125"/>
      <c r="Y42" s="125"/>
      <c r="Z42" s="125"/>
      <c r="AA42" s="125"/>
      <c r="AB42" s="125"/>
      <c r="AC42" s="126">
        <f t="shared" si="1"/>
        <v>0</v>
      </c>
      <c r="AD42" s="125"/>
      <c r="AE42" s="113"/>
    </row>
    <row r="43" spans="1:31" x14ac:dyDescent="0.25">
      <c r="A43" s="22"/>
      <c r="B43" s="30" t="s">
        <v>11</v>
      </c>
      <c r="C43" s="31" t="s">
        <v>6385</v>
      </c>
      <c r="D43" s="31" t="s">
        <v>6386</v>
      </c>
      <c r="E43" s="32"/>
      <c r="F43" s="31" t="s">
        <v>6387</v>
      </c>
      <c r="G43" s="31" t="s">
        <v>6353</v>
      </c>
      <c r="H43" s="31" t="s">
        <v>782</v>
      </c>
      <c r="I43" s="32" t="s">
        <v>13</v>
      </c>
      <c r="J43" s="32" t="s">
        <v>730</v>
      </c>
      <c r="K43" s="30" t="s">
        <v>4824</v>
      </c>
      <c r="L43" s="30">
        <v>41528</v>
      </c>
      <c r="M43" s="30">
        <v>4</v>
      </c>
      <c r="N43" s="30">
        <v>514</v>
      </c>
      <c r="O43" s="33">
        <v>55</v>
      </c>
      <c r="P43" s="34">
        <f t="shared" si="0"/>
        <v>284.5</v>
      </c>
      <c r="Q43" s="118">
        <v>0.48476390641656425</v>
      </c>
      <c r="R43" s="125"/>
      <c r="S43" s="125"/>
      <c r="T43" s="125"/>
      <c r="U43" s="125"/>
      <c r="V43" s="125"/>
      <c r="W43" s="125"/>
      <c r="X43" s="125"/>
      <c r="Y43" s="125"/>
      <c r="Z43" s="125"/>
      <c r="AA43" s="125"/>
      <c r="AB43" s="125"/>
      <c r="AC43" s="126">
        <f t="shared" si="1"/>
        <v>0</v>
      </c>
      <c r="AD43" s="125"/>
      <c r="AE43" s="113"/>
    </row>
    <row r="44" spans="1:31" x14ac:dyDescent="0.25">
      <c r="A44" s="22"/>
      <c r="B44" s="30" t="s">
        <v>11</v>
      </c>
      <c r="C44" s="31" t="s">
        <v>4988</v>
      </c>
      <c r="D44" s="31" t="s">
        <v>1299</v>
      </c>
      <c r="E44" s="30" t="s">
        <v>162</v>
      </c>
      <c r="F44" s="31" t="s">
        <v>15</v>
      </c>
      <c r="G44" s="31" t="s">
        <v>4989</v>
      </c>
      <c r="H44" s="31" t="s">
        <v>4990</v>
      </c>
      <c r="I44" s="32" t="s">
        <v>13</v>
      </c>
      <c r="J44" s="32" t="s">
        <v>769</v>
      </c>
      <c r="K44" s="30" t="s">
        <v>4825</v>
      </c>
      <c r="L44" s="30">
        <v>45777</v>
      </c>
      <c r="M44" s="30">
        <v>1</v>
      </c>
      <c r="N44" s="30"/>
      <c r="O44" s="33">
        <v>15</v>
      </c>
      <c r="P44" s="34">
        <f t="shared" si="0"/>
        <v>15</v>
      </c>
      <c r="Q44" s="118">
        <v>7.9232259718214539E-3</v>
      </c>
      <c r="R44" s="125"/>
      <c r="S44" s="125"/>
      <c r="T44" s="125"/>
      <c r="U44" s="125"/>
      <c r="V44" s="125"/>
      <c r="W44" s="125"/>
      <c r="X44" s="125"/>
      <c r="Y44" s="125"/>
      <c r="Z44" s="125"/>
      <c r="AA44" s="125"/>
      <c r="AB44" s="125"/>
      <c r="AC44" s="126">
        <f t="shared" si="1"/>
        <v>0</v>
      </c>
      <c r="AD44" s="125"/>
      <c r="AE44" s="113"/>
    </row>
    <row r="45" spans="1:31" x14ac:dyDescent="0.25">
      <c r="A45" s="22"/>
      <c r="B45" s="30" t="s">
        <v>11</v>
      </c>
      <c r="C45" s="31" t="s">
        <v>4991</v>
      </c>
      <c r="D45" s="31" t="s">
        <v>1052</v>
      </c>
      <c r="E45" s="32" t="s">
        <v>684</v>
      </c>
      <c r="F45" s="31" t="s">
        <v>15</v>
      </c>
      <c r="G45" s="31" t="s">
        <v>4992</v>
      </c>
      <c r="H45" s="31" t="s">
        <v>1053</v>
      </c>
      <c r="I45" s="32" t="s">
        <v>13</v>
      </c>
      <c r="J45" s="32" t="s">
        <v>460</v>
      </c>
      <c r="K45" s="30" t="s">
        <v>4923</v>
      </c>
      <c r="L45" s="30">
        <v>46144</v>
      </c>
      <c r="M45" s="30">
        <v>1</v>
      </c>
      <c r="N45" s="30">
        <v>34</v>
      </c>
      <c r="O45" s="33">
        <v>28</v>
      </c>
      <c r="P45" s="34">
        <f t="shared" si="0"/>
        <v>31</v>
      </c>
      <c r="Q45" s="118">
        <v>6.4074191845199498E-3</v>
      </c>
      <c r="R45" s="125"/>
      <c r="S45" s="125"/>
      <c r="T45" s="125"/>
      <c r="U45" s="125"/>
      <c r="V45" s="125"/>
      <c r="W45" s="125"/>
      <c r="X45" s="125"/>
      <c r="Y45" s="125"/>
      <c r="Z45" s="125"/>
      <c r="AA45" s="125"/>
      <c r="AB45" s="125"/>
      <c r="AC45" s="126">
        <f t="shared" si="1"/>
        <v>0</v>
      </c>
      <c r="AD45" s="125"/>
      <c r="AE45" s="113"/>
    </row>
    <row r="46" spans="1:31" x14ac:dyDescent="0.25">
      <c r="A46" s="22"/>
      <c r="B46" s="30" t="s">
        <v>11</v>
      </c>
      <c r="C46" s="31" t="s">
        <v>6388</v>
      </c>
      <c r="D46" s="31" t="s">
        <v>6389</v>
      </c>
      <c r="E46" s="32"/>
      <c r="F46" s="31"/>
      <c r="G46" s="31"/>
      <c r="H46" s="31"/>
      <c r="I46" s="32" t="s">
        <v>13</v>
      </c>
      <c r="J46" s="32" t="s">
        <v>4400</v>
      </c>
      <c r="K46" s="30" t="s">
        <v>4826</v>
      </c>
      <c r="L46" s="30">
        <v>46144</v>
      </c>
      <c r="M46" s="30">
        <v>6</v>
      </c>
      <c r="N46" s="30">
        <v>34</v>
      </c>
      <c r="O46" s="33">
        <v>63</v>
      </c>
      <c r="P46" s="34">
        <f t="shared" si="0"/>
        <v>48.5</v>
      </c>
      <c r="Q46" s="118">
        <v>1.2346873384204969E-2</v>
      </c>
      <c r="R46" s="125"/>
      <c r="S46" s="125"/>
      <c r="T46" s="125"/>
      <c r="U46" s="125"/>
      <c r="V46" s="125"/>
      <c r="W46" s="125"/>
      <c r="X46" s="125"/>
      <c r="Y46" s="125"/>
      <c r="Z46" s="125"/>
      <c r="AA46" s="125"/>
      <c r="AB46" s="125"/>
      <c r="AC46" s="126">
        <f t="shared" si="1"/>
        <v>0</v>
      </c>
      <c r="AD46" s="125"/>
      <c r="AE46" s="113"/>
    </row>
    <row r="47" spans="1:31" x14ac:dyDescent="0.25">
      <c r="A47" s="22"/>
      <c r="B47" s="30" t="s">
        <v>11</v>
      </c>
      <c r="C47" s="31" t="s">
        <v>4993</v>
      </c>
      <c r="D47" s="31" t="s">
        <v>967</v>
      </c>
      <c r="E47" s="32" t="s">
        <v>4994</v>
      </c>
      <c r="F47" s="31" t="s">
        <v>21</v>
      </c>
      <c r="G47" s="31" t="s">
        <v>4995</v>
      </c>
      <c r="H47" s="31" t="s">
        <v>968</v>
      </c>
      <c r="I47" s="32" t="s">
        <v>13</v>
      </c>
      <c r="J47" s="32" t="s">
        <v>969</v>
      </c>
      <c r="K47" s="30" t="s">
        <v>4827</v>
      </c>
      <c r="L47" s="30">
        <v>47414</v>
      </c>
      <c r="M47" s="30">
        <v>1</v>
      </c>
      <c r="N47" s="30">
        <v>554</v>
      </c>
      <c r="O47" s="33">
        <v>480</v>
      </c>
      <c r="P47" s="34">
        <f t="shared" si="0"/>
        <v>517</v>
      </c>
      <c r="Q47" s="118">
        <v>3.7512392409484799E-2</v>
      </c>
      <c r="R47" s="125"/>
      <c r="S47" s="125"/>
      <c r="T47" s="125"/>
      <c r="U47" s="125"/>
      <c r="V47" s="125"/>
      <c r="W47" s="125"/>
      <c r="X47" s="125"/>
      <c r="Y47" s="125"/>
      <c r="Z47" s="125"/>
      <c r="AA47" s="125"/>
      <c r="AB47" s="125"/>
      <c r="AC47" s="126">
        <f t="shared" si="1"/>
        <v>0</v>
      </c>
      <c r="AD47" s="125"/>
      <c r="AE47" s="113"/>
    </row>
    <row r="48" spans="1:31" x14ac:dyDescent="0.25">
      <c r="A48" s="22"/>
      <c r="B48" s="30" t="s">
        <v>11</v>
      </c>
      <c r="C48" s="31" t="s">
        <v>6390</v>
      </c>
      <c r="D48" s="31" t="s">
        <v>967</v>
      </c>
      <c r="E48" s="32"/>
      <c r="F48" s="31"/>
      <c r="G48" s="31"/>
      <c r="H48" s="31"/>
      <c r="I48" s="32" t="s">
        <v>13</v>
      </c>
      <c r="J48" s="32" t="s">
        <v>4400</v>
      </c>
      <c r="K48" s="30" t="s">
        <v>4828</v>
      </c>
      <c r="L48" s="30">
        <v>47414</v>
      </c>
      <c r="M48" s="30">
        <v>5</v>
      </c>
      <c r="N48" s="30">
        <v>554</v>
      </c>
      <c r="O48" s="33">
        <v>480</v>
      </c>
      <c r="P48" s="34">
        <f t="shared" si="0"/>
        <v>517</v>
      </c>
      <c r="Q48" s="118">
        <v>3.6338947238249646E-2</v>
      </c>
      <c r="R48" s="125"/>
      <c r="S48" s="125"/>
      <c r="T48" s="125"/>
      <c r="U48" s="125"/>
      <c r="V48" s="125"/>
      <c r="W48" s="125"/>
      <c r="X48" s="125"/>
      <c r="Y48" s="125"/>
      <c r="Z48" s="125"/>
      <c r="AA48" s="125"/>
      <c r="AB48" s="125"/>
      <c r="AC48" s="126">
        <f t="shared" si="1"/>
        <v>0</v>
      </c>
      <c r="AD48" s="125"/>
      <c r="AE48" s="113"/>
    </row>
    <row r="49" spans="1:31" x14ac:dyDescent="0.25">
      <c r="A49" s="22"/>
      <c r="B49" s="30" t="s">
        <v>11</v>
      </c>
      <c r="C49" s="31" t="s">
        <v>4988</v>
      </c>
      <c r="D49" s="31" t="s">
        <v>1254</v>
      </c>
      <c r="E49" s="30" t="s">
        <v>355</v>
      </c>
      <c r="F49" s="31" t="s">
        <v>28</v>
      </c>
      <c r="G49" s="31" t="s">
        <v>4997</v>
      </c>
      <c r="H49" s="31" t="s">
        <v>1255</v>
      </c>
      <c r="I49" s="32" t="s">
        <v>13</v>
      </c>
      <c r="J49" s="32" t="s">
        <v>769</v>
      </c>
      <c r="K49" s="30" t="s">
        <v>4996</v>
      </c>
      <c r="L49" s="30">
        <v>52794</v>
      </c>
      <c r="M49" s="30">
        <v>2</v>
      </c>
      <c r="N49" s="30">
        <v>12</v>
      </c>
      <c r="O49" s="33">
        <v>3</v>
      </c>
      <c r="P49" s="34">
        <f t="shared" si="0"/>
        <v>7.5</v>
      </c>
      <c r="Q49" s="118">
        <v>1.4826395905354516E-2</v>
      </c>
      <c r="R49" s="125"/>
      <c r="S49" s="125"/>
      <c r="T49" s="125"/>
      <c r="U49" s="125"/>
      <c r="V49" s="125"/>
      <c r="W49" s="125"/>
      <c r="X49" s="125"/>
      <c r="Y49" s="125"/>
      <c r="Z49" s="125"/>
      <c r="AA49" s="125"/>
      <c r="AB49" s="125"/>
      <c r="AC49" s="126">
        <f t="shared" si="1"/>
        <v>0</v>
      </c>
      <c r="AD49" s="125"/>
      <c r="AE49" s="113"/>
    </row>
    <row r="50" spans="1:31" x14ac:dyDescent="0.25">
      <c r="A50" s="22"/>
      <c r="B50" s="30" t="s">
        <v>11</v>
      </c>
      <c r="C50" s="31" t="s">
        <v>4998</v>
      </c>
      <c r="D50" s="31" t="s">
        <v>4999</v>
      </c>
      <c r="E50" s="30"/>
      <c r="F50" s="31"/>
      <c r="G50" s="31" t="s">
        <v>4946</v>
      </c>
      <c r="H50" s="31"/>
      <c r="I50" s="32" t="s">
        <v>13</v>
      </c>
      <c r="J50" s="32" t="s">
        <v>4400</v>
      </c>
      <c r="K50" s="30" t="s">
        <v>997</v>
      </c>
      <c r="L50" s="30">
        <v>210773</v>
      </c>
      <c r="M50" s="30">
        <v>1</v>
      </c>
      <c r="N50" s="30">
        <v>105</v>
      </c>
      <c r="O50" s="33">
        <v>210</v>
      </c>
      <c r="P50" s="34">
        <f t="shared" si="0"/>
        <v>157.5</v>
      </c>
      <c r="Q50" s="118">
        <v>9.3883704151885877E-2</v>
      </c>
      <c r="R50" s="125"/>
      <c r="S50" s="125"/>
      <c r="T50" s="125"/>
      <c r="U50" s="125"/>
      <c r="V50" s="125"/>
      <c r="W50" s="125"/>
      <c r="X50" s="125"/>
      <c r="Y50" s="125"/>
      <c r="Z50" s="125"/>
      <c r="AA50" s="125"/>
      <c r="AB50" s="125"/>
      <c r="AC50" s="126">
        <f t="shared" si="1"/>
        <v>0</v>
      </c>
      <c r="AD50" s="125"/>
      <c r="AE50" s="113"/>
    </row>
    <row r="51" spans="1:31" x14ac:dyDescent="0.25">
      <c r="A51" s="22"/>
      <c r="B51" s="30" t="s">
        <v>11</v>
      </c>
      <c r="C51" s="31" t="s">
        <v>6395</v>
      </c>
      <c r="D51" s="31" t="s">
        <v>6396</v>
      </c>
      <c r="E51" s="32"/>
      <c r="F51" s="31" t="s">
        <v>5816</v>
      </c>
      <c r="G51" s="31" t="s">
        <v>6353</v>
      </c>
      <c r="H51" s="31" t="s">
        <v>6397</v>
      </c>
      <c r="I51" s="32" t="s">
        <v>13</v>
      </c>
      <c r="J51" s="32" t="s">
        <v>1094</v>
      </c>
      <c r="K51" s="30" t="s">
        <v>4830</v>
      </c>
      <c r="L51" s="30">
        <v>217850</v>
      </c>
      <c r="M51" s="30">
        <v>5</v>
      </c>
      <c r="N51" s="30"/>
      <c r="O51" s="33">
        <v>99</v>
      </c>
      <c r="P51" s="34">
        <f t="shared" si="0"/>
        <v>99</v>
      </c>
      <c r="Q51" s="118">
        <v>3.8093557842266729E-2</v>
      </c>
      <c r="R51" s="125"/>
      <c r="S51" s="125"/>
      <c r="T51" s="125"/>
      <c r="U51" s="125"/>
      <c r="V51" s="125"/>
      <c r="W51" s="125"/>
      <c r="X51" s="125"/>
      <c r="Y51" s="125"/>
      <c r="Z51" s="125"/>
      <c r="AA51" s="125"/>
      <c r="AB51" s="125"/>
      <c r="AC51" s="126">
        <f t="shared" si="1"/>
        <v>0</v>
      </c>
      <c r="AD51" s="125"/>
      <c r="AE51" s="113"/>
    </row>
    <row r="52" spans="1:31" x14ac:dyDescent="0.25">
      <c r="A52" s="22"/>
      <c r="B52" s="30" t="s">
        <v>11</v>
      </c>
      <c r="C52" s="31" t="s">
        <v>6393</v>
      </c>
      <c r="D52" s="31" t="s">
        <v>6394</v>
      </c>
      <c r="E52" s="32"/>
      <c r="F52" s="31"/>
      <c r="G52" s="31" t="s">
        <v>4946</v>
      </c>
      <c r="H52" s="31"/>
      <c r="I52" s="32" t="s">
        <v>13</v>
      </c>
      <c r="J52" s="32" t="s">
        <v>4400</v>
      </c>
      <c r="K52" s="30" t="s">
        <v>1095</v>
      </c>
      <c r="L52" s="30">
        <v>217850</v>
      </c>
      <c r="M52" s="30">
        <v>1</v>
      </c>
      <c r="N52" s="30"/>
      <c r="O52" s="33">
        <v>20</v>
      </c>
      <c r="P52" s="34">
        <f t="shared" si="0"/>
        <v>20</v>
      </c>
      <c r="Q52" s="118">
        <v>2.9281961318001301E-2</v>
      </c>
      <c r="R52" s="125"/>
      <c r="S52" s="125"/>
      <c r="T52" s="125"/>
      <c r="U52" s="125"/>
      <c r="V52" s="125"/>
      <c r="W52" s="125"/>
      <c r="X52" s="125"/>
      <c r="Y52" s="125"/>
      <c r="Z52" s="125"/>
      <c r="AA52" s="125"/>
      <c r="AB52" s="125"/>
      <c r="AC52" s="126">
        <f t="shared" si="1"/>
        <v>0</v>
      </c>
      <c r="AD52" s="125"/>
      <c r="AE52" s="113"/>
    </row>
    <row r="53" spans="1:31" x14ac:dyDescent="0.25">
      <c r="A53" s="22"/>
      <c r="B53" s="30" t="s">
        <v>11</v>
      </c>
      <c r="C53" s="31" t="s">
        <v>5000</v>
      </c>
      <c r="D53" s="31" t="s">
        <v>1097</v>
      </c>
      <c r="E53" s="30" t="s">
        <v>1098</v>
      </c>
      <c r="F53" s="31" t="s">
        <v>1099</v>
      </c>
      <c r="G53" s="31" t="s">
        <v>5001</v>
      </c>
      <c r="H53" s="31" t="s">
        <v>1100</v>
      </c>
      <c r="I53" s="32" t="s">
        <v>13</v>
      </c>
      <c r="J53" s="32" t="s">
        <v>1101</v>
      </c>
      <c r="K53" s="30" t="s">
        <v>4831</v>
      </c>
      <c r="L53" s="30">
        <v>218006</v>
      </c>
      <c r="M53" s="30">
        <v>3</v>
      </c>
      <c r="N53" s="30">
        <v>4</v>
      </c>
      <c r="O53" s="33">
        <v>3</v>
      </c>
      <c r="P53" s="34">
        <f t="shared" si="0"/>
        <v>3.5</v>
      </c>
      <c r="Q53" s="118">
        <v>4.9201669374806102E-4</v>
      </c>
      <c r="R53" s="125"/>
      <c r="S53" s="125"/>
      <c r="T53" s="125"/>
      <c r="U53" s="125"/>
      <c r="V53" s="125"/>
      <c r="W53" s="125"/>
      <c r="X53" s="125"/>
      <c r="Y53" s="125"/>
      <c r="Z53" s="125"/>
      <c r="AA53" s="125"/>
      <c r="AB53" s="125"/>
      <c r="AC53" s="126">
        <f t="shared" si="1"/>
        <v>0</v>
      </c>
      <c r="AD53" s="125"/>
      <c r="AE53" s="113"/>
    </row>
    <row r="54" spans="1:31" x14ac:dyDescent="0.25">
      <c r="A54" s="22"/>
      <c r="B54" s="30" t="s">
        <v>11</v>
      </c>
      <c r="C54" s="31" t="s">
        <v>4960</v>
      </c>
      <c r="D54" s="31" t="s">
        <v>1249</v>
      </c>
      <c r="E54" s="30" t="s">
        <v>867</v>
      </c>
      <c r="F54" s="31" t="s">
        <v>266</v>
      </c>
      <c r="G54" s="31" t="s">
        <v>5002</v>
      </c>
      <c r="H54" s="31" t="s">
        <v>5003</v>
      </c>
      <c r="I54" s="32" t="s">
        <v>13</v>
      </c>
      <c r="J54" s="32" t="s">
        <v>268</v>
      </c>
      <c r="K54" s="30" t="s">
        <v>4832</v>
      </c>
      <c r="L54" s="30">
        <v>219143</v>
      </c>
      <c r="M54" s="30">
        <v>5</v>
      </c>
      <c r="N54" s="30">
        <v>5</v>
      </c>
      <c r="O54" s="33">
        <v>9</v>
      </c>
      <c r="P54" s="34">
        <f t="shared" si="0"/>
        <v>7</v>
      </c>
      <c r="Q54" s="118">
        <v>5.1688813761702555E-2</v>
      </c>
      <c r="R54" s="125"/>
      <c r="S54" s="125"/>
      <c r="T54" s="125"/>
      <c r="U54" s="125"/>
      <c r="V54" s="125"/>
      <c r="W54" s="125"/>
      <c r="X54" s="125"/>
      <c r="Y54" s="125"/>
      <c r="Z54" s="125"/>
      <c r="AA54" s="125"/>
      <c r="AB54" s="125"/>
      <c r="AC54" s="126">
        <f t="shared" si="1"/>
        <v>0</v>
      </c>
      <c r="AD54" s="125"/>
      <c r="AE54" s="113"/>
    </row>
    <row r="55" spans="1:31" x14ac:dyDescent="0.25">
      <c r="A55" s="22"/>
      <c r="B55" s="30" t="s">
        <v>11</v>
      </c>
      <c r="C55" s="31" t="s">
        <v>5004</v>
      </c>
      <c r="D55" s="31" t="s">
        <v>1293</v>
      </c>
      <c r="E55" s="30" t="s">
        <v>5005</v>
      </c>
      <c r="F55" s="31" t="s">
        <v>139</v>
      </c>
      <c r="G55" s="31" t="s">
        <v>5006</v>
      </c>
      <c r="H55" s="31" t="s">
        <v>1294</v>
      </c>
      <c r="I55" s="32" t="s">
        <v>13</v>
      </c>
      <c r="J55" s="32" t="s">
        <v>639</v>
      </c>
      <c r="K55" s="30" t="s">
        <v>4833</v>
      </c>
      <c r="L55" s="30">
        <v>223135</v>
      </c>
      <c r="M55" s="30">
        <v>4</v>
      </c>
      <c r="N55" s="30">
        <v>51</v>
      </c>
      <c r="O55" s="33">
        <v>21</v>
      </c>
      <c r="P55" s="34">
        <f t="shared" si="0"/>
        <v>36</v>
      </c>
      <c r="Q55" s="118">
        <v>2.9257421253232919E-3</v>
      </c>
      <c r="R55" s="125"/>
      <c r="S55" s="125"/>
      <c r="T55" s="125"/>
      <c r="U55" s="125"/>
      <c r="V55" s="125"/>
      <c r="W55" s="125"/>
      <c r="X55" s="125"/>
      <c r="Y55" s="125"/>
      <c r="Z55" s="125"/>
      <c r="AA55" s="125"/>
      <c r="AB55" s="125"/>
      <c r="AC55" s="126">
        <f t="shared" si="1"/>
        <v>0</v>
      </c>
      <c r="AD55" s="125"/>
      <c r="AE55" s="113"/>
    </row>
    <row r="56" spans="1:31" x14ac:dyDescent="0.25">
      <c r="A56" s="22"/>
      <c r="B56" s="30" t="s">
        <v>11</v>
      </c>
      <c r="C56" s="31" t="s">
        <v>5007</v>
      </c>
      <c r="D56" s="31" t="s">
        <v>562</v>
      </c>
      <c r="E56" s="30" t="s">
        <v>85</v>
      </c>
      <c r="F56" s="31" t="s">
        <v>18</v>
      </c>
      <c r="G56" s="31" t="s">
        <v>5008</v>
      </c>
      <c r="H56" s="31" t="s">
        <v>563</v>
      </c>
      <c r="I56" s="32" t="s">
        <v>13</v>
      </c>
      <c r="J56" s="32" t="s">
        <v>116</v>
      </c>
      <c r="K56" s="30" t="s">
        <v>4834</v>
      </c>
      <c r="L56" s="30">
        <v>226031</v>
      </c>
      <c r="M56" s="30">
        <v>1</v>
      </c>
      <c r="N56" s="30">
        <v>30</v>
      </c>
      <c r="O56" s="33">
        <v>1980</v>
      </c>
      <c r="P56" s="34">
        <f t="shared" si="0"/>
        <v>1005</v>
      </c>
      <c r="Q56" s="118">
        <v>6.6523461929192826E-2</v>
      </c>
      <c r="R56" s="125"/>
      <c r="S56" s="125"/>
      <c r="T56" s="125"/>
      <c r="U56" s="125"/>
      <c r="V56" s="125"/>
      <c r="W56" s="125"/>
      <c r="X56" s="125"/>
      <c r="Y56" s="125"/>
      <c r="Z56" s="125"/>
      <c r="AA56" s="125"/>
      <c r="AB56" s="125"/>
      <c r="AC56" s="126">
        <f t="shared" si="1"/>
        <v>0</v>
      </c>
      <c r="AD56" s="125"/>
      <c r="AE56" s="113"/>
    </row>
    <row r="57" spans="1:31" x14ac:dyDescent="0.25">
      <c r="A57" s="22"/>
      <c r="B57" s="30" t="s">
        <v>11</v>
      </c>
      <c r="C57" s="31" t="s">
        <v>5009</v>
      </c>
      <c r="D57" s="31" t="s">
        <v>1145</v>
      </c>
      <c r="E57" s="32" t="s">
        <v>1146</v>
      </c>
      <c r="F57" s="31" t="s">
        <v>266</v>
      </c>
      <c r="G57" s="31" t="s">
        <v>5010</v>
      </c>
      <c r="H57" s="31" t="s">
        <v>1147</v>
      </c>
      <c r="I57" s="32" t="s">
        <v>13</v>
      </c>
      <c r="J57" s="32" t="s">
        <v>1148</v>
      </c>
      <c r="K57" s="30" t="s">
        <v>4835</v>
      </c>
      <c r="L57" s="30">
        <v>227035</v>
      </c>
      <c r="M57" s="30">
        <v>1</v>
      </c>
      <c r="N57" s="30">
        <v>10</v>
      </c>
      <c r="O57" s="33">
        <v>2</v>
      </c>
      <c r="P57" s="34">
        <f t="shared" si="0"/>
        <v>6</v>
      </c>
      <c r="Q57" s="118">
        <v>1.1460474559374477E-2</v>
      </c>
      <c r="R57" s="125"/>
      <c r="S57" s="125"/>
      <c r="T57" s="125"/>
      <c r="U57" s="125"/>
      <c r="V57" s="125"/>
      <c r="W57" s="125"/>
      <c r="X57" s="125"/>
      <c r="Y57" s="125"/>
      <c r="Z57" s="125"/>
      <c r="AA57" s="125"/>
      <c r="AB57" s="125"/>
      <c r="AC57" s="126">
        <f t="shared" si="1"/>
        <v>0</v>
      </c>
      <c r="AD57" s="125"/>
      <c r="AE57" s="113"/>
    </row>
    <row r="58" spans="1:31" x14ac:dyDescent="0.25">
      <c r="A58" s="22"/>
      <c r="B58" s="30" t="s">
        <v>11</v>
      </c>
      <c r="C58" s="31" t="s">
        <v>6398</v>
      </c>
      <c r="D58" s="31" t="s">
        <v>6398</v>
      </c>
      <c r="E58" s="32"/>
      <c r="F58" s="31"/>
      <c r="G58" s="31"/>
      <c r="H58" s="31"/>
      <c r="I58" s="32" t="s">
        <v>13</v>
      </c>
      <c r="J58" s="32" t="s">
        <v>4400</v>
      </c>
      <c r="K58" s="30" t="s">
        <v>4836</v>
      </c>
      <c r="L58" s="30">
        <v>227035</v>
      </c>
      <c r="M58" s="30">
        <v>9</v>
      </c>
      <c r="N58" s="30">
        <v>10</v>
      </c>
      <c r="O58" s="33">
        <v>4</v>
      </c>
      <c r="P58" s="34">
        <f t="shared" si="0"/>
        <v>7</v>
      </c>
      <c r="Q58" s="118">
        <v>1.2476005801282863E-2</v>
      </c>
      <c r="R58" s="125"/>
      <c r="S58" s="125"/>
      <c r="T58" s="125"/>
      <c r="U58" s="125"/>
      <c r="V58" s="125"/>
      <c r="W58" s="125"/>
      <c r="X58" s="125"/>
      <c r="Y58" s="125"/>
      <c r="Z58" s="125"/>
      <c r="AA58" s="125"/>
      <c r="AB58" s="125"/>
      <c r="AC58" s="126">
        <f t="shared" si="1"/>
        <v>0</v>
      </c>
      <c r="AD58" s="125"/>
      <c r="AE58" s="113"/>
    </row>
    <row r="59" spans="1:31" x14ac:dyDescent="0.25">
      <c r="A59" s="22"/>
      <c r="B59" s="30" t="s">
        <v>11</v>
      </c>
      <c r="C59" s="31" t="s">
        <v>6399</v>
      </c>
      <c r="D59" s="31"/>
      <c r="E59" s="32"/>
      <c r="F59" s="31"/>
      <c r="G59" s="31"/>
      <c r="H59" s="31"/>
      <c r="I59" s="32" t="s">
        <v>13</v>
      </c>
      <c r="J59" s="32" t="s">
        <v>4400</v>
      </c>
      <c r="K59" s="30" t="s">
        <v>4837</v>
      </c>
      <c r="L59" s="30">
        <v>227297</v>
      </c>
      <c r="M59" s="30">
        <v>2</v>
      </c>
      <c r="N59" s="30">
        <v>5395</v>
      </c>
      <c r="O59" s="33">
        <v>7653</v>
      </c>
      <c r="P59" s="34">
        <f t="shared" si="0"/>
        <v>6524</v>
      </c>
      <c r="Q59" s="118">
        <v>2.1953538866691606</v>
      </c>
      <c r="R59" s="125"/>
      <c r="S59" s="125"/>
      <c r="T59" s="125"/>
      <c r="U59" s="125"/>
      <c r="V59" s="125"/>
      <c r="W59" s="125"/>
      <c r="X59" s="125"/>
      <c r="Y59" s="125"/>
      <c r="Z59" s="125"/>
      <c r="AA59" s="125"/>
      <c r="AB59" s="125"/>
      <c r="AC59" s="126">
        <f t="shared" si="1"/>
        <v>0</v>
      </c>
      <c r="AD59" s="125"/>
      <c r="AE59" s="113"/>
    </row>
    <row r="60" spans="1:31" x14ac:dyDescent="0.25">
      <c r="A60" s="22"/>
      <c r="B60" s="30" t="s">
        <v>11</v>
      </c>
      <c r="C60" s="31" t="s">
        <v>5011</v>
      </c>
      <c r="D60" s="31" t="s">
        <v>33</v>
      </c>
      <c r="E60" s="32" t="s">
        <v>27</v>
      </c>
      <c r="F60" s="31" t="s">
        <v>28</v>
      </c>
      <c r="G60" s="31" t="s">
        <v>5012</v>
      </c>
      <c r="H60" s="31" t="s">
        <v>34</v>
      </c>
      <c r="I60" s="32" t="s">
        <v>13</v>
      </c>
      <c r="J60" s="32" t="s">
        <v>30</v>
      </c>
      <c r="K60" s="30" t="s">
        <v>4838</v>
      </c>
      <c r="L60" s="30">
        <v>227297</v>
      </c>
      <c r="M60" s="30">
        <v>5</v>
      </c>
      <c r="N60" s="30">
        <v>456</v>
      </c>
      <c r="O60" s="33">
        <v>556</v>
      </c>
      <c r="P60" s="34">
        <f t="shared" si="0"/>
        <v>506</v>
      </c>
      <c r="Q60" s="118">
        <v>0.80200829723907163</v>
      </c>
      <c r="R60" s="125"/>
      <c r="S60" s="125"/>
      <c r="T60" s="125"/>
      <c r="U60" s="125"/>
      <c r="V60" s="125"/>
      <c r="W60" s="125"/>
      <c r="X60" s="125"/>
      <c r="Y60" s="125"/>
      <c r="Z60" s="125"/>
      <c r="AA60" s="125"/>
      <c r="AB60" s="125"/>
      <c r="AC60" s="126">
        <f t="shared" si="1"/>
        <v>0</v>
      </c>
      <c r="AD60" s="125"/>
      <c r="AE60" s="113"/>
    </row>
    <row r="61" spans="1:31" x14ac:dyDescent="0.25">
      <c r="A61" s="22"/>
      <c r="B61" s="30" t="s">
        <v>11</v>
      </c>
      <c r="C61" s="31" t="s">
        <v>6400</v>
      </c>
      <c r="D61" s="31"/>
      <c r="E61" s="32"/>
      <c r="F61" s="31"/>
      <c r="G61" s="31"/>
      <c r="H61" s="31"/>
      <c r="I61" s="32" t="s">
        <v>13</v>
      </c>
      <c r="J61" s="32" t="s">
        <v>4400</v>
      </c>
      <c r="K61" s="30" t="s">
        <v>4839</v>
      </c>
      <c r="L61" s="30">
        <v>227297</v>
      </c>
      <c r="M61" s="30">
        <v>6</v>
      </c>
      <c r="N61" s="30">
        <v>518</v>
      </c>
      <c r="O61" s="33">
        <v>1158</v>
      </c>
      <c r="P61" s="34">
        <f t="shared" si="0"/>
        <v>838</v>
      </c>
      <c r="Q61" s="118">
        <v>1.3477750911152677</v>
      </c>
      <c r="R61" s="125"/>
      <c r="S61" s="125"/>
      <c r="T61" s="125"/>
      <c r="U61" s="125"/>
      <c r="V61" s="125"/>
      <c r="W61" s="125"/>
      <c r="X61" s="125"/>
      <c r="Y61" s="125"/>
      <c r="Z61" s="125"/>
      <c r="AA61" s="125"/>
      <c r="AB61" s="125"/>
      <c r="AC61" s="126">
        <f t="shared" si="1"/>
        <v>0</v>
      </c>
      <c r="AD61" s="125"/>
      <c r="AE61" s="113"/>
    </row>
    <row r="62" spans="1:31" x14ac:dyDescent="0.25">
      <c r="A62" s="22"/>
      <c r="B62" s="30" t="s">
        <v>11</v>
      </c>
      <c r="C62" s="31" t="s">
        <v>5013</v>
      </c>
      <c r="D62" s="31" t="s">
        <v>1335</v>
      </c>
      <c r="E62" s="30" t="s">
        <v>311</v>
      </c>
      <c r="F62" s="31" t="s">
        <v>36</v>
      </c>
      <c r="G62" s="31" t="s">
        <v>5014</v>
      </c>
      <c r="H62" s="31" t="s">
        <v>5015</v>
      </c>
      <c r="I62" s="32" t="s">
        <v>13</v>
      </c>
      <c r="J62" s="32" t="s">
        <v>313</v>
      </c>
      <c r="K62" s="30" t="s">
        <v>4840</v>
      </c>
      <c r="L62" s="30">
        <v>19902991</v>
      </c>
      <c r="M62" s="30">
        <v>1</v>
      </c>
      <c r="N62" s="30">
        <v>70</v>
      </c>
      <c r="O62" s="33">
        <v>120</v>
      </c>
      <c r="P62" s="34">
        <f t="shared" si="0"/>
        <v>95</v>
      </c>
      <c r="Q62" s="118">
        <v>1.69646916703712E-2</v>
      </c>
      <c r="R62" s="125"/>
      <c r="S62" s="125"/>
      <c r="T62" s="125"/>
      <c r="U62" s="125"/>
      <c r="V62" s="125"/>
      <c r="W62" s="125"/>
      <c r="X62" s="125"/>
      <c r="Y62" s="125"/>
      <c r="Z62" s="125"/>
      <c r="AA62" s="125"/>
      <c r="AB62" s="125"/>
      <c r="AC62" s="126">
        <f t="shared" si="1"/>
        <v>0</v>
      </c>
      <c r="AD62" s="125"/>
      <c r="AE62" s="113"/>
    </row>
    <row r="63" spans="1:31" x14ac:dyDescent="0.25">
      <c r="A63" s="22"/>
      <c r="B63" s="30" t="s">
        <v>11</v>
      </c>
      <c r="C63" s="31" t="s">
        <v>5016</v>
      </c>
      <c r="D63" s="31" t="s">
        <v>816</v>
      </c>
      <c r="E63" s="32" t="s">
        <v>817</v>
      </c>
      <c r="F63" s="31" t="s">
        <v>723</v>
      </c>
      <c r="G63" s="31" t="s">
        <v>818</v>
      </c>
      <c r="H63" s="31" t="s">
        <v>819</v>
      </c>
      <c r="I63" s="32" t="s">
        <v>13</v>
      </c>
      <c r="J63" s="32" t="s">
        <v>820</v>
      </c>
      <c r="K63" s="30" t="s">
        <v>821</v>
      </c>
      <c r="L63" s="30">
        <v>19903434</v>
      </c>
      <c r="M63" s="30">
        <v>2</v>
      </c>
      <c r="N63" s="30">
        <v>6</v>
      </c>
      <c r="O63" s="33">
        <v>35</v>
      </c>
      <c r="P63" s="34">
        <f t="shared" si="0"/>
        <v>20.5</v>
      </c>
      <c r="Q63" s="118">
        <v>4.9442589156171883E-2</v>
      </c>
      <c r="R63" s="125"/>
      <c r="S63" s="125"/>
      <c r="T63" s="125"/>
      <c r="U63" s="125"/>
      <c r="V63" s="125"/>
      <c r="W63" s="125"/>
      <c r="X63" s="125"/>
      <c r="Y63" s="125"/>
      <c r="Z63" s="125"/>
      <c r="AA63" s="125"/>
      <c r="AB63" s="125"/>
      <c r="AC63" s="126">
        <f t="shared" si="1"/>
        <v>0</v>
      </c>
      <c r="AD63" s="125"/>
      <c r="AE63" s="113"/>
    </row>
    <row r="64" spans="1:31" x14ac:dyDescent="0.25">
      <c r="A64" s="22"/>
      <c r="B64" s="30" t="s">
        <v>11</v>
      </c>
      <c r="C64" s="31" t="s">
        <v>6401</v>
      </c>
      <c r="D64" s="31" t="s">
        <v>6402</v>
      </c>
      <c r="E64" s="32"/>
      <c r="F64" s="31"/>
      <c r="G64" s="31"/>
      <c r="H64" s="31"/>
      <c r="I64" s="32" t="s">
        <v>13</v>
      </c>
      <c r="J64" s="32" t="s">
        <v>4400</v>
      </c>
      <c r="K64" s="30" t="s">
        <v>4841</v>
      </c>
      <c r="L64" s="30">
        <v>19903434</v>
      </c>
      <c r="M64" s="30">
        <v>4</v>
      </c>
      <c r="N64" s="30">
        <v>1</v>
      </c>
      <c r="O64" s="33">
        <v>8</v>
      </c>
      <c r="P64" s="34">
        <f t="shared" si="0"/>
        <v>4.5</v>
      </c>
      <c r="Q64" s="118">
        <v>5.5249195189536852E-3</v>
      </c>
      <c r="R64" s="125"/>
      <c r="S64" s="125"/>
      <c r="T64" s="125"/>
      <c r="U64" s="125"/>
      <c r="V64" s="125"/>
      <c r="W64" s="125"/>
      <c r="X64" s="125"/>
      <c r="Y64" s="125"/>
      <c r="Z64" s="125"/>
      <c r="AA64" s="125"/>
      <c r="AB64" s="125"/>
      <c r="AC64" s="126">
        <f t="shared" si="1"/>
        <v>0</v>
      </c>
      <c r="AD64" s="125"/>
      <c r="AE64" s="113"/>
    </row>
    <row r="65" spans="1:31" x14ac:dyDescent="0.25">
      <c r="A65" s="22"/>
      <c r="B65" s="30" t="s">
        <v>11</v>
      </c>
      <c r="C65" s="31" t="s">
        <v>5013</v>
      </c>
      <c r="D65" s="31" t="s">
        <v>1113</v>
      </c>
      <c r="E65" s="30" t="s">
        <v>311</v>
      </c>
      <c r="F65" s="31" t="s">
        <v>15</v>
      </c>
      <c r="G65" s="31" t="s">
        <v>5017</v>
      </c>
      <c r="H65" s="31" t="s">
        <v>1114</v>
      </c>
      <c r="I65" s="32" t="s">
        <v>13</v>
      </c>
      <c r="J65" s="32" t="s">
        <v>313</v>
      </c>
      <c r="K65" s="30" t="s">
        <v>4842</v>
      </c>
      <c r="L65" s="30">
        <v>19908303</v>
      </c>
      <c r="M65" s="30">
        <v>1</v>
      </c>
      <c r="N65" s="30">
        <v>10</v>
      </c>
      <c r="O65" s="33">
        <v>380</v>
      </c>
      <c r="P65" s="34">
        <f t="shared" si="0"/>
        <v>195</v>
      </c>
      <c r="Q65" s="118">
        <v>1.370617932583884E-3</v>
      </c>
      <c r="R65" s="125"/>
      <c r="S65" s="125"/>
      <c r="T65" s="125"/>
      <c r="U65" s="125"/>
      <c r="V65" s="125"/>
      <c r="W65" s="125"/>
      <c r="X65" s="125"/>
      <c r="Y65" s="125"/>
      <c r="Z65" s="125"/>
      <c r="AA65" s="125"/>
      <c r="AB65" s="125"/>
      <c r="AC65" s="126">
        <f t="shared" si="1"/>
        <v>0</v>
      </c>
      <c r="AD65" s="125"/>
      <c r="AE65" s="113"/>
    </row>
    <row r="66" spans="1:31" x14ac:dyDescent="0.25">
      <c r="A66" s="22"/>
      <c r="B66" s="30" t="s">
        <v>11</v>
      </c>
      <c r="C66" s="31" t="s">
        <v>5018</v>
      </c>
      <c r="D66" s="31" t="s">
        <v>1329</v>
      </c>
      <c r="E66" s="30" t="s">
        <v>1330</v>
      </c>
      <c r="F66" s="31" t="s">
        <v>225</v>
      </c>
      <c r="G66" s="31" t="s">
        <v>1331</v>
      </c>
      <c r="H66" s="31" t="s">
        <v>5019</v>
      </c>
      <c r="I66" s="32" t="s">
        <v>13</v>
      </c>
      <c r="J66" s="32" t="s">
        <v>226</v>
      </c>
      <c r="K66" s="30" t="s">
        <v>1332</v>
      </c>
      <c r="L66" s="30">
        <v>19912602</v>
      </c>
      <c r="M66" s="30">
        <v>1</v>
      </c>
      <c r="N66" s="30">
        <v>4</v>
      </c>
      <c r="O66" s="33">
        <v>1</v>
      </c>
      <c r="P66" s="34">
        <f t="shared" si="0"/>
        <v>2.5</v>
      </c>
      <c r="Q66" s="118">
        <v>6.80915960097763E-3</v>
      </c>
      <c r="R66" s="125"/>
      <c r="S66" s="125"/>
      <c r="T66" s="125"/>
      <c r="U66" s="125"/>
      <c r="V66" s="125"/>
      <c r="W66" s="125"/>
      <c r="X66" s="125"/>
      <c r="Y66" s="125"/>
      <c r="Z66" s="125"/>
      <c r="AA66" s="125"/>
      <c r="AB66" s="125"/>
      <c r="AC66" s="126">
        <f t="shared" si="1"/>
        <v>0</v>
      </c>
      <c r="AD66" s="125"/>
      <c r="AE66" s="113"/>
    </row>
    <row r="67" spans="1:31" x14ac:dyDescent="0.25">
      <c r="A67" s="22"/>
      <c r="B67" s="30" t="s">
        <v>11</v>
      </c>
      <c r="C67" s="31" t="s">
        <v>5021</v>
      </c>
      <c r="D67" s="31" t="s">
        <v>1406</v>
      </c>
      <c r="E67" s="30" t="s">
        <v>5022</v>
      </c>
      <c r="F67" s="31" t="s">
        <v>15</v>
      </c>
      <c r="G67" s="31" t="s">
        <v>5023</v>
      </c>
      <c r="H67" s="31" t="s">
        <v>1407</v>
      </c>
      <c r="I67" s="32" t="s">
        <v>13</v>
      </c>
      <c r="J67" s="32" t="s">
        <v>25</v>
      </c>
      <c r="K67" s="30" t="s">
        <v>5020</v>
      </c>
      <c r="L67" s="30">
        <v>19915081</v>
      </c>
      <c r="M67" s="30">
        <v>25</v>
      </c>
      <c r="N67" s="30">
        <v>20</v>
      </c>
      <c r="O67" s="33">
        <v>21</v>
      </c>
      <c r="P67" s="34">
        <f t="shared" si="0"/>
        <v>20.5</v>
      </c>
      <c r="Q67" s="118">
        <v>1.3454460070912381E-3</v>
      </c>
      <c r="R67" s="125"/>
      <c r="S67" s="125"/>
      <c r="T67" s="125"/>
      <c r="U67" s="125"/>
      <c r="V67" s="125"/>
      <c r="W67" s="125"/>
      <c r="X67" s="125"/>
      <c r="Y67" s="125"/>
      <c r="Z67" s="125"/>
      <c r="AA67" s="125"/>
      <c r="AB67" s="125"/>
      <c r="AC67" s="126">
        <f t="shared" si="1"/>
        <v>0</v>
      </c>
      <c r="AD67" s="125"/>
      <c r="AE67" s="113"/>
    </row>
    <row r="68" spans="1:31" x14ac:dyDescent="0.25">
      <c r="A68" s="22"/>
      <c r="B68" s="30" t="s">
        <v>11</v>
      </c>
      <c r="C68" s="31" t="s">
        <v>6405</v>
      </c>
      <c r="D68" s="31"/>
      <c r="E68" s="32"/>
      <c r="F68" s="31"/>
      <c r="G68" s="31"/>
      <c r="H68" s="31"/>
      <c r="I68" s="32" t="s">
        <v>13</v>
      </c>
      <c r="J68" s="32" t="s">
        <v>4400</v>
      </c>
      <c r="K68" s="30" t="s">
        <v>4844</v>
      </c>
      <c r="L68" s="30">
        <v>19917701</v>
      </c>
      <c r="M68" s="30">
        <v>1</v>
      </c>
      <c r="N68" s="30">
        <v>193</v>
      </c>
      <c r="O68" s="33">
        <v>213</v>
      </c>
      <c r="P68" s="34">
        <f t="shared" si="0"/>
        <v>203</v>
      </c>
      <c r="Q68" s="118">
        <v>2.9910309833811807E-2</v>
      </c>
      <c r="R68" s="125"/>
      <c r="S68" s="125"/>
      <c r="T68" s="125"/>
      <c r="U68" s="125"/>
      <c r="V68" s="125"/>
      <c r="W68" s="125"/>
      <c r="X68" s="125"/>
      <c r="Y68" s="125"/>
      <c r="Z68" s="125"/>
      <c r="AA68" s="125"/>
      <c r="AB68" s="125"/>
      <c r="AC68" s="126">
        <f t="shared" si="1"/>
        <v>0</v>
      </c>
      <c r="AD68" s="125"/>
      <c r="AE68" s="113"/>
    </row>
    <row r="69" spans="1:31" x14ac:dyDescent="0.25">
      <c r="A69" s="22"/>
      <c r="B69" s="30" t="s">
        <v>11</v>
      </c>
      <c r="C69" s="31" t="s">
        <v>5024</v>
      </c>
      <c r="D69" s="31" t="s">
        <v>217</v>
      </c>
      <c r="E69" s="32" t="s">
        <v>218</v>
      </c>
      <c r="F69" s="31" t="s">
        <v>28</v>
      </c>
      <c r="G69" s="31" t="s">
        <v>5025</v>
      </c>
      <c r="H69" s="31" t="s">
        <v>219</v>
      </c>
      <c r="I69" s="32" t="s">
        <v>13</v>
      </c>
      <c r="J69" s="32" t="s">
        <v>220</v>
      </c>
      <c r="K69" s="30" t="s">
        <v>4845</v>
      </c>
      <c r="L69" s="30">
        <v>19917701</v>
      </c>
      <c r="M69" s="30">
        <v>2</v>
      </c>
      <c r="N69" s="30">
        <v>252</v>
      </c>
      <c r="O69" s="33">
        <v>404</v>
      </c>
      <c r="P69" s="34">
        <f t="shared" si="0"/>
        <v>328</v>
      </c>
      <c r="Q69" s="118">
        <v>0.83262755041249992</v>
      </c>
      <c r="R69" s="125"/>
      <c r="S69" s="125"/>
      <c r="T69" s="125"/>
      <c r="U69" s="125"/>
      <c r="V69" s="125"/>
      <c r="W69" s="125"/>
      <c r="X69" s="125"/>
      <c r="Y69" s="125"/>
      <c r="Z69" s="125"/>
      <c r="AA69" s="125"/>
      <c r="AB69" s="125"/>
      <c r="AC69" s="126">
        <f t="shared" si="1"/>
        <v>0</v>
      </c>
      <c r="AD69" s="125"/>
      <c r="AE69" s="113"/>
    </row>
    <row r="70" spans="1:31" x14ac:dyDescent="0.25">
      <c r="A70" s="22"/>
      <c r="B70" s="30" t="s">
        <v>11</v>
      </c>
      <c r="C70" s="31" t="s">
        <v>5026</v>
      </c>
      <c r="D70" s="31" t="s">
        <v>5026</v>
      </c>
      <c r="E70" s="30"/>
      <c r="F70" s="31" t="s">
        <v>5027</v>
      </c>
      <c r="G70" s="31" t="s">
        <v>1364</v>
      </c>
      <c r="H70" s="31" t="s">
        <v>1365</v>
      </c>
      <c r="I70" s="32" t="s">
        <v>13</v>
      </c>
      <c r="J70" s="32" t="s">
        <v>4400</v>
      </c>
      <c r="K70" s="30" t="s">
        <v>1367</v>
      </c>
      <c r="L70" s="30">
        <v>19920537</v>
      </c>
      <c r="M70" s="30">
        <v>2</v>
      </c>
      <c r="N70" s="30"/>
      <c r="O70" s="33">
        <v>30</v>
      </c>
      <c r="P70" s="34">
        <f t="shared" si="0"/>
        <v>30</v>
      </c>
      <c r="Q70" s="118">
        <v>3.5161621578209644E-3</v>
      </c>
      <c r="R70" s="125"/>
      <c r="S70" s="125"/>
      <c r="T70" s="125"/>
      <c r="U70" s="125"/>
      <c r="V70" s="125"/>
      <c r="W70" s="125"/>
      <c r="X70" s="125"/>
      <c r="Y70" s="125"/>
      <c r="Z70" s="125"/>
      <c r="AA70" s="125"/>
      <c r="AB70" s="125"/>
      <c r="AC70" s="126">
        <f t="shared" si="1"/>
        <v>0</v>
      </c>
      <c r="AD70" s="125"/>
      <c r="AE70" s="113"/>
    </row>
    <row r="71" spans="1:31" x14ac:dyDescent="0.25">
      <c r="A71" s="22"/>
      <c r="B71" s="30" t="s">
        <v>11</v>
      </c>
      <c r="C71" s="31" t="s">
        <v>4324</v>
      </c>
      <c r="D71" s="31" t="s">
        <v>1280</v>
      </c>
      <c r="E71" s="30" t="s">
        <v>5029</v>
      </c>
      <c r="F71" s="31" t="s">
        <v>5030</v>
      </c>
      <c r="G71" s="31" t="s">
        <v>5031</v>
      </c>
      <c r="H71" s="31" t="s">
        <v>5032</v>
      </c>
      <c r="I71" s="32" t="s">
        <v>13</v>
      </c>
      <c r="J71" s="32" t="s">
        <v>70</v>
      </c>
      <c r="K71" s="30" t="s">
        <v>5028</v>
      </c>
      <c r="L71" s="30">
        <v>19924285</v>
      </c>
      <c r="M71" s="30">
        <v>46</v>
      </c>
      <c r="N71" s="30">
        <v>100</v>
      </c>
      <c r="O71" s="33">
        <v>8</v>
      </c>
      <c r="P71" s="34">
        <f t="shared" si="0"/>
        <v>54</v>
      </c>
      <c r="Q71" s="118">
        <v>1.1861116724283611E-3</v>
      </c>
      <c r="R71" s="125"/>
      <c r="S71" s="125"/>
      <c r="T71" s="125"/>
      <c r="U71" s="125"/>
      <c r="V71" s="125"/>
      <c r="W71" s="125"/>
      <c r="X71" s="125"/>
      <c r="Y71" s="125"/>
      <c r="Z71" s="125"/>
      <c r="AA71" s="125"/>
      <c r="AB71" s="125"/>
      <c r="AC71" s="126">
        <f t="shared" si="1"/>
        <v>0</v>
      </c>
      <c r="AD71" s="125"/>
      <c r="AE71" s="113"/>
    </row>
    <row r="72" spans="1:31" x14ac:dyDescent="0.25">
      <c r="A72" s="22"/>
      <c r="B72" s="30" t="s">
        <v>11</v>
      </c>
      <c r="C72" s="31" t="s">
        <v>6408</v>
      </c>
      <c r="D72" s="31" t="s">
        <v>6409</v>
      </c>
      <c r="E72" s="32"/>
      <c r="F72" s="31"/>
      <c r="G72" s="31"/>
      <c r="H72" s="31"/>
      <c r="I72" s="32" t="s">
        <v>13</v>
      </c>
      <c r="J72" s="32" t="s">
        <v>4400</v>
      </c>
      <c r="K72" s="30" t="s">
        <v>875</v>
      </c>
      <c r="L72" s="30">
        <v>19924352</v>
      </c>
      <c r="M72" s="30">
        <v>1</v>
      </c>
      <c r="N72" s="30">
        <v>8</v>
      </c>
      <c r="O72" s="33">
        <v>7</v>
      </c>
      <c r="P72" s="34">
        <f t="shared" ref="P72:P135" si="2">AVERAGE(N72:O72)</f>
        <v>7.5</v>
      </c>
      <c r="Q72" s="118">
        <v>2.5966949788637901E-2</v>
      </c>
      <c r="R72" s="125"/>
      <c r="S72" s="125"/>
      <c r="T72" s="125"/>
      <c r="U72" s="125"/>
      <c r="V72" s="125"/>
      <c r="W72" s="125"/>
      <c r="X72" s="125"/>
      <c r="Y72" s="125"/>
      <c r="Z72" s="125"/>
      <c r="AA72" s="125"/>
      <c r="AB72" s="125"/>
      <c r="AC72" s="126">
        <f t="shared" ref="AC72:AC135" si="3">AB72*P72</f>
        <v>0</v>
      </c>
      <c r="AD72" s="125"/>
      <c r="AE72" s="113"/>
    </row>
    <row r="73" spans="1:31" x14ac:dyDescent="0.25">
      <c r="A73" s="22"/>
      <c r="B73" s="30" t="s">
        <v>11</v>
      </c>
      <c r="C73" s="31" t="s">
        <v>5033</v>
      </c>
      <c r="D73" s="31" t="s">
        <v>871</v>
      </c>
      <c r="E73" s="32" t="s">
        <v>5034</v>
      </c>
      <c r="F73" s="31" t="s">
        <v>28</v>
      </c>
      <c r="G73" s="31" t="s">
        <v>5035</v>
      </c>
      <c r="H73" s="31" t="s">
        <v>873</v>
      </c>
      <c r="I73" s="32" t="s">
        <v>13</v>
      </c>
      <c r="J73" s="32" t="s">
        <v>874</v>
      </c>
      <c r="K73" s="30" t="s">
        <v>4848</v>
      </c>
      <c r="L73" s="30">
        <v>19924352</v>
      </c>
      <c r="M73" s="30">
        <v>2</v>
      </c>
      <c r="N73" s="30">
        <v>12</v>
      </c>
      <c r="O73" s="33">
        <v>16</v>
      </c>
      <c r="P73" s="34">
        <f t="shared" si="2"/>
        <v>14</v>
      </c>
      <c r="Q73" s="118">
        <v>6.6919395523629507E-2</v>
      </c>
      <c r="R73" s="125"/>
      <c r="S73" s="125"/>
      <c r="T73" s="125"/>
      <c r="U73" s="125"/>
      <c r="V73" s="125"/>
      <c r="W73" s="125"/>
      <c r="X73" s="125"/>
      <c r="Y73" s="125"/>
      <c r="Z73" s="125"/>
      <c r="AA73" s="125"/>
      <c r="AB73" s="125"/>
      <c r="AC73" s="126">
        <f t="shared" si="3"/>
        <v>0</v>
      </c>
      <c r="AD73" s="125"/>
      <c r="AE73" s="113"/>
    </row>
    <row r="74" spans="1:31" x14ac:dyDescent="0.25">
      <c r="A74" s="22"/>
      <c r="B74" s="30" t="s">
        <v>11</v>
      </c>
      <c r="C74" s="31" t="s">
        <v>6410</v>
      </c>
      <c r="D74" s="31"/>
      <c r="E74" s="32"/>
      <c r="F74" s="31"/>
      <c r="G74" s="31"/>
      <c r="H74" s="31"/>
      <c r="I74" s="32" t="s">
        <v>13</v>
      </c>
      <c r="J74" s="32" t="s">
        <v>4400</v>
      </c>
      <c r="K74" s="30" t="s">
        <v>4849</v>
      </c>
      <c r="L74" s="30">
        <v>19928474</v>
      </c>
      <c r="M74" s="30">
        <v>1</v>
      </c>
      <c r="N74" s="30">
        <v>5</v>
      </c>
      <c r="O74" s="33">
        <v>3</v>
      </c>
      <c r="P74" s="34">
        <f t="shared" si="2"/>
        <v>4</v>
      </c>
      <c r="Q74" s="118">
        <v>5.3350424424588854E-3</v>
      </c>
      <c r="R74" s="125"/>
      <c r="S74" s="125"/>
      <c r="T74" s="125"/>
      <c r="U74" s="125"/>
      <c r="V74" s="125"/>
      <c r="W74" s="125"/>
      <c r="X74" s="125"/>
      <c r="Y74" s="125"/>
      <c r="Z74" s="125"/>
      <c r="AA74" s="125"/>
      <c r="AB74" s="125"/>
      <c r="AC74" s="126">
        <f t="shared" si="3"/>
        <v>0</v>
      </c>
      <c r="AD74" s="125"/>
      <c r="AE74" s="113"/>
    </row>
    <row r="75" spans="1:31" x14ac:dyDescent="0.25">
      <c r="A75" s="22"/>
      <c r="B75" s="30" t="s">
        <v>11</v>
      </c>
      <c r="C75" s="31" t="s">
        <v>5036</v>
      </c>
      <c r="D75" s="31"/>
      <c r="E75" s="32"/>
      <c r="F75" s="31"/>
      <c r="G75" s="31"/>
      <c r="H75" s="31"/>
      <c r="I75" s="32" t="s">
        <v>13</v>
      </c>
      <c r="J75" s="32" t="s">
        <v>4400</v>
      </c>
      <c r="K75" s="30" t="s">
        <v>868</v>
      </c>
      <c r="L75" s="30">
        <v>19928474</v>
      </c>
      <c r="M75" s="30">
        <v>2</v>
      </c>
      <c r="N75" s="30">
        <v>5</v>
      </c>
      <c r="O75" s="33">
        <v>16</v>
      </c>
      <c r="P75" s="34">
        <f t="shared" si="2"/>
        <v>10.5</v>
      </c>
      <c r="Q75" s="118">
        <v>9.8812327626290278E-3</v>
      </c>
      <c r="R75" s="125"/>
      <c r="S75" s="125"/>
      <c r="T75" s="125"/>
      <c r="U75" s="125"/>
      <c r="V75" s="125"/>
      <c r="W75" s="125"/>
      <c r="X75" s="125"/>
      <c r="Y75" s="125"/>
      <c r="Z75" s="125"/>
      <c r="AA75" s="125"/>
      <c r="AB75" s="125"/>
      <c r="AC75" s="126">
        <f t="shared" si="3"/>
        <v>0</v>
      </c>
      <c r="AD75" s="125"/>
      <c r="AE75" s="113"/>
    </row>
    <row r="76" spans="1:31" x14ac:dyDescent="0.25">
      <c r="A76" s="22"/>
      <c r="B76" s="30" t="s">
        <v>11</v>
      </c>
      <c r="C76" s="31" t="s">
        <v>6411</v>
      </c>
      <c r="D76" s="31" t="s">
        <v>6412</v>
      </c>
      <c r="E76" s="32"/>
      <c r="F76" s="31"/>
      <c r="G76" s="31" t="s">
        <v>5432</v>
      </c>
      <c r="H76" s="31"/>
      <c r="I76" s="32" t="s">
        <v>13</v>
      </c>
      <c r="J76" s="32" t="s">
        <v>4400</v>
      </c>
      <c r="K76" s="30" t="s">
        <v>4850</v>
      </c>
      <c r="L76" s="30">
        <v>19930887</v>
      </c>
      <c r="M76" s="30">
        <v>2</v>
      </c>
      <c r="N76" s="30">
        <v>38</v>
      </c>
      <c r="O76" s="33">
        <v>52</v>
      </c>
      <c r="P76" s="34">
        <f t="shared" si="2"/>
        <v>45</v>
      </c>
      <c r="Q76" s="118">
        <v>2.1133791830090752E-2</v>
      </c>
      <c r="R76" s="125"/>
      <c r="S76" s="125"/>
      <c r="T76" s="125"/>
      <c r="U76" s="125"/>
      <c r="V76" s="125"/>
      <c r="W76" s="125"/>
      <c r="X76" s="125"/>
      <c r="Y76" s="125"/>
      <c r="Z76" s="125"/>
      <c r="AA76" s="125"/>
      <c r="AB76" s="125"/>
      <c r="AC76" s="126">
        <f t="shared" si="3"/>
        <v>0</v>
      </c>
      <c r="AD76" s="125"/>
      <c r="AE76" s="113"/>
    </row>
    <row r="77" spans="1:31" x14ac:dyDescent="0.25">
      <c r="A77" s="22"/>
      <c r="B77" s="30" t="s">
        <v>11</v>
      </c>
      <c r="C77" s="31" t="s">
        <v>5037</v>
      </c>
      <c r="D77" s="31"/>
      <c r="E77" s="32"/>
      <c r="F77" s="31"/>
      <c r="G77" s="31"/>
      <c r="H77" s="31"/>
      <c r="I77" s="32" t="s">
        <v>13</v>
      </c>
      <c r="J77" s="32" t="s">
        <v>4400</v>
      </c>
      <c r="K77" s="30" t="s">
        <v>4851</v>
      </c>
      <c r="L77" s="30">
        <v>19930887</v>
      </c>
      <c r="M77" s="30">
        <v>3</v>
      </c>
      <c r="N77" s="30">
        <v>112</v>
      </c>
      <c r="O77" s="33">
        <v>109</v>
      </c>
      <c r="P77" s="34">
        <f t="shared" si="2"/>
        <v>110.5</v>
      </c>
      <c r="Q77" s="118">
        <v>1.90530169899291E-2</v>
      </c>
      <c r="R77" s="125"/>
      <c r="S77" s="125"/>
      <c r="T77" s="125"/>
      <c r="U77" s="125"/>
      <c r="V77" s="125"/>
      <c r="W77" s="125"/>
      <c r="X77" s="125"/>
      <c r="Y77" s="125"/>
      <c r="Z77" s="125"/>
      <c r="AA77" s="125"/>
      <c r="AB77" s="125"/>
      <c r="AC77" s="126">
        <f t="shared" si="3"/>
        <v>0</v>
      </c>
      <c r="AD77" s="125"/>
      <c r="AE77" s="113"/>
    </row>
    <row r="78" spans="1:31" x14ac:dyDescent="0.25">
      <c r="A78" s="22"/>
      <c r="B78" s="30" t="s">
        <v>11</v>
      </c>
      <c r="C78" s="31" t="s">
        <v>6413</v>
      </c>
      <c r="D78" s="31" t="s">
        <v>6414</v>
      </c>
      <c r="E78" s="32"/>
      <c r="F78" s="31"/>
      <c r="G78" s="31" t="s">
        <v>5378</v>
      </c>
      <c r="H78" s="31"/>
      <c r="I78" s="32" t="s">
        <v>13</v>
      </c>
      <c r="J78" s="32" t="s">
        <v>4400</v>
      </c>
      <c r="K78" s="30" t="s">
        <v>4852</v>
      </c>
      <c r="L78" s="30">
        <v>19931135</v>
      </c>
      <c r="M78" s="30">
        <v>2</v>
      </c>
      <c r="N78" s="30">
        <v>20</v>
      </c>
      <c r="O78" s="33">
        <v>29</v>
      </c>
      <c r="P78" s="34">
        <f t="shared" si="2"/>
        <v>24.5</v>
      </c>
      <c r="Q78" s="118">
        <v>7.3274931474576949E-2</v>
      </c>
      <c r="R78" s="125"/>
      <c r="S78" s="125"/>
      <c r="T78" s="125"/>
      <c r="U78" s="125"/>
      <c r="V78" s="125"/>
      <c r="W78" s="125"/>
      <c r="X78" s="125"/>
      <c r="Y78" s="125"/>
      <c r="Z78" s="125"/>
      <c r="AA78" s="125"/>
      <c r="AB78" s="125"/>
      <c r="AC78" s="126">
        <f t="shared" si="3"/>
        <v>0</v>
      </c>
      <c r="AD78" s="125"/>
      <c r="AE78" s="113"/>
    </row>
    <row r="79" spans="1:31" x14ac:dyDescent="0.25">
      <c r="A79" s="22"/>
      <c r="B79" s="30" t="s">
        <v>11</v>
      </c>
      <c r="C79" s="31" t="s">
        <v>4088</v>
      </c>
      <c r="D79" s="31" t="s">
        <v>909</v>
      </c>
      <c r="E79" s="32" t="s">
        <v>39</v>
      </c>
      <c r="F79" s="31" t="s">
        <v>910</v>
      </c>
      <c r="G79" s="31" t="s">
        <v>5038</v>
      </c>
      <c r="H79" s="31" t="s">
        <v>5039</v>
      </c>
      <c r="I79" s="32" t="s">
        <v>13</v>
      </c>
      <c r="J79" s="32" t="s">
        <v>911</v>
      </c>
      <c r="K79" s="30" t="s">
        <v>4853</v>
      </c>
      <c r="L79" s="30">
        <v>19931135</v>
      </c>
      <c r="M79" s="30">
        <v>4</v>
      </c>
      <c r="N79" s="30">
        <v>20</v>
      </c>
      <c r="O79" s="33">
        <v>1</v>
      </c>
      <c r="P79" s="34">
        <f t="shared" si="2"/>
        <v>10.5</v>
      </c>
      <c r="Q79" s="118">
        <v>1.9613784230616063E-2</v>
      </c>
      <c r="R79" s="125"/>
      <c r="S79" s="125"/>
      <c r="T79" s="125"/>
      <c r="U79" s="125"/>
      <c r="V79" s="125"/>
      <c r="W79" s="125"/>
      <c r="X79" s="125"/>
      <c r="Y79" s="125"/>
      <c r="Z79" s="125"/>
      <c r="AA79" s="125"/>
      <c r="AB79" s="125"/>
      <c r="AC79" s="126">
        <f t="shared" si="3"/>
        <v>0</v>
      </c>
      <c r="AD79" s="125"/>
      <c r="AE79" s="113"/>
    </row>
    <row r="80" spans="1:31" x14ac:dyDescent="0.25">
      <c r="A80" s="22"/>
      <c r="B80" s="30" t="s">
        <v>11</v>
      </c>
      <c r="C80" s="31" t="s">
        <v>6415</v>
      </c>
      <c r="D80" s="31" t="s">
        <v>6416</v>
      </c>
      <c r="E80" s="32"/>
      <c r="F80" s="31"/>
      <c r="G80" s="31" t="s">
        <v>5378</v>
      </c>
      <c r="H80" s="31"/>
      <c r="I80" s="32" t="s">
        <v>13</v>
      </c>
      <c r="J80" s="32" t="s">
        <v>4400</v>
      </c>
      <c r="K80" s="30" t="s">
        <v>507</v>
      </c>
      <c r="L80" s="30">
        <v>19932994</v>
      </c>
      <c r="M80" s="30">
        <v>1</v>
      </c>
      <c r="N80" s="30">
        <v>34</v>
      </c>
      <c r="O80" s="33">
        <v>50</v>
      </c>
      <c r="P80" s="34">
        <f t="shared" si="2"/>
        <v>42</v>
      </c>
      <c r="Q80" s="118">
        <v>5.1314650441628827E-2</v>
      </c>
      <c r="R80" s="125"/>
      <c r="S80" s="125"/>
      <c r="T80" s="125"/>
      <c r="U80" s="125"/>
      <c r="V80" s="125"/>
      <c r="W80" s="125"/>
      <c r="X80" s="125"/>
      <c r="Y80" s="125"/>
      <c r="Z80" s="125"/>
      <c r="AA80" s="125"/>
      <c r="AB80" s="125"/>
      <c r="AC80" s="126">
        <f t="shared" si="3"/>
        <v>0</v>
      </c>
      <c r="AD80" s="125"/>
      <c r="AE80" s="113"/>
    </row>
    <row r="81" spans="1:31" x14ac:dyDescent="0.25">
      <c r="A81" s="22"/>
      <c r="B81" s="30" t="s">
        <v>11</v>
      </c>
      <c r="C81" s="31" t="s">
        <v>5040</v>
      </c>
      <c r="D81" s="31" t="s">
        <v>504</v>
      </c>
      <c r="E81" s="32" t="s">
        <v>505</v>
      </c>
      <c r="F81" s="31" t="s">
        <v>151</v>
      </c>
      <c r="G81" s="31" t="s">
        <v>5041</v>
      </c>
      <c r="H81" s="31" t="s">
        <v>506</v>
      </c>
      <c r="I81" s="32" t="s">
        <v>13</v>
      </c>
      <c r="J81" s="32" t="s">
        <v>154</v>
      </c>
      <c r="K81" s="30" t="s">
        <v>4854</v>
      </c>
      <c r="L81" s="30">
        <v>19932994</v>
      </c>
      <c r="M81" s="30">
        <v>4</v>
      </c>
      <c r="N81" s="30">
        <v>96</v>
      </c>
      <c r="O81" s="33">
        <v>138</v>
      </c>
      <c r="P81" s="34">
        <f t="shared" si="2"/>
        <v>117</v>
      </c>
      <c r="Q81" s="118">
        <v>0.44629033157346998</v>
      </c>
      <c r="R81" s="125"/>
      <c r="S81" s="125"/>
      <c r="T81" s="125"/>
      <c r="U81" s="125"/>
      <c r="V81" s="125"/>
      <c r="W81" s="125"/>
      <c r="X81" s="125"/>
      <c r="Y81" s="125"/>
      <c r="Z81" s="125"/>
      <c r="AA81" s="125"/>
      <c r="AB81" s="125"/>
      <c r="AC81" s="126">
        <f t="shared" si="3"/>
        <v>0</v>
      </c>
      <c r="AD81" s="125"/>
      <c r="AE81" s="113"/>
    </row>
    <row r="82" spans="1:31" x14ac:dyDescent="0.25">
      <c r="A82" s="22"/>
      <c r="B82" s="30" t="s">
        <v>11</v>
      </c>
      <c r="C82" s="31" t="s">
        <v>5043</v>
      </c>
      <c r="D82" s="31" t="s">
        <v>687</v>
      </c>
      <c r="E82" s="30" t="s">
        <v>688</v>
      </c>
      <c r="F82" s="31" t="s">
        <v>36</v>
      </c>
      <c r="G82" s="31" t="s">
        <v>5044</v>
      </c>
      <c r="H82" s="31" t="s">
        <v>1363</v>
      </c>
      <c r="I82" s="32" t="s">
        <v>13</v>
      </c>
      <c r="J82" s="32" t="s">
        <v>689</v>
      </c>
      <c r="K82" s="30" t="s">
        <v>5042</v>
      </c>
      <c r="L82" s="30">
        <v>19934690</v>
      </c>
      <c r="M82" s="30">
        <v>6</v>
      </c>
      <c r="N82" s="30"/>
      <c r="O82" s="33">
        <v>30</v>
      </c>
      <c r="P82" s="34">
        <f t="shared" si="2"/>
        <v>30</v>
      </c>
      <c r="Q82" s="118">
        <v>1.88899266349702E-4</v>
      </c>
      <c r="R82" s="125"/>
      <c r="S82" s="125"/>
      <c r="T82" s="125"/>
      <c r="U82" s="125"/>
      <c r="V82" s="125"/>
      <c r="W82" s="125"/>
      <c r="X82" s="125"/>
      <c r="Y82" s="125"/>
      <c r="Z82" s="125"/>
      <c r="AA82" s="125"/>
      <c r="AB82" s="125"/>
      <c r="AC82" s="126">
        <f t="shared" si="3"/>
        <v>0</v>
      </c>
      <c r="AD82" s="125"/>
      <c r="AE82" s="113"/>
    </row>
    <row r="83" spans="1:31" x14ac:dyDescent="0.25">
      <c r="A83" s="22"/>
      <c r="B83" s="30" t="s">
        <v>11</v>
      </c>
      <c r="C83" s="31" t="s">
        <v>6418</v>
      </c>
      <c r="D83" s="31" t="s">
        <v>6419</v>
      </c>
      <c r="E83" s="32"/>
      <c r="F83" s="31"/>
      <c r="G83" s="31"/>
      <c r="H83" s="31" t="s">
        <v>6420</v>
      </c>
      <c r="I83" s="32" t="s">
        <v>13</v>
      </c>
      <c r="J83" s="32" t="s">
        <v>4400</v>
      </c>
      <c r="K83" s="30" t="s">
        <v>4856</v>
      </c>
      <c r="L83" s="30">
        <v>19935124</v>
      </c>
      <c r="M83" s="30">
        <v>1</v>
      </c>
      <c r="N83" s="30">
        <v>1</v>
      </c>
      <c r="O83" s="33">
        <v>6</v>
      </c>
      <c r="P83" s="34">
        <f t="shared" si="2"/>
        <v>3.5</v>
      </c>
      <c r="Q83" s="118">
        <v>1.3814906229144776E-3</v>
      </c>
      <c r="R83" s="125"/>
      <c r="S83" s="125"/>
      <c r="T83" s="125"/>
      <c r="U83" s="125"/>
      <c r="V83" s="125"/>
      <c r="W83" s="125"/>
      <c r="X83" s="125"/>
      <c r="Y83" s="125"/>
      <c r="Z83" s="125"/>
      <c r="AA83" s="125"/>
      <c r="AB83" s="125"/>
      <c r="AC83" s="126">
        <f t="shared" si="3"/>
        <v>0</v>
      </c>
      <c r="AD83" s="125"/>
      <c r="AE83" s="113"/>
    </row>
    <row r="84" spans="1:31" x14ac:dyDescent="0.25">
      <c r="A84" s="22"/>
      <c r="B84" s="30" t="s">
        <v>11</v>
      </c>
      <c r="C84" s="31" t="s">
        <v>6421</v>
      </c>
      <c r="D84" s="31" t="s">
        <v>6422</v>
      </c>
      <c r="E84" s="32"/>
      <c r="F84" s="31"/>
      <c r="G84" s="31" t="s">
        <v>6423</v>
      </c>
      <c r="H84" s="31" t="s">
        <v>6420</v>
      </c>
      <c r="I84" s="32" t="s">
        <v>13</v>
      </c>
      <c r="J84" s="32" t="s">
        <v>194</v>
      </c>
      <c r="K84" s="30" t="s">
        <v>1153</v>
      </c>
      <c r="L84" s="30">
        <v>19935124</v>
      </c>
      <c r="M84" s="30">
        <v>4</v>
      </c>
      <c r="N84" s="30">
        <v>1</v>
      </c>
      <c r="O84" s="33">
        <v>3</v>
      </c>
      <c r="P84" s="34">
        <f t="shared" si="2"/>
        <v>2</v>
      </c>
      <c r="Q84" s="118">
        <v>1.2569269322785287E-3</v>
      </c>
      <c r="R84" s="125"/>
      <c r="S84" s="125"/>
      <c r="T84" s="125"/>
      <c r="U84" s="125"/>
      <c r="V84" s="125"/>
      <c r="W84" s="125"/>
      <c r="X84" s="125"/>
      <c r="Y84" s="125"/>
      <c r="Z84" s="125"/>
      <c r="AA84" s="125"/>
      <c r="AB84" s="125"/>
      <c r="AC84" s="126">
        <f t="shared" si="3"/>
        <v>0</v>
      </c>
      <c r="AD84" s="125"/>
      <c r="AE84" s="113"/>
    </row>
    <row r="85" spans="1:31" x14ac:dyDescent="0.25">
      <c r="A85" s="22"/>
      <c r="B85" s="30" t="s">
        <v>11</v>
      </c>
      <c r="C85" s="31" t="s">
        <v>5046</v>
      </c>
      <c r="D85" s="31" t="s">
        <v>974</v>
      </c>
      <c r="E85" s="30" t="s">
        <v>5047</v>
      </c>
      <c r="F85" s="31" t="s">
        <v>305</v>
      </c>
      <c r="G85" s="31" t="s">
        <v>5048</v>
      </c>
      <c r="H85" s="31" t="s">
        <v>975</v>
      </c>
      <c r="I85" s="32" t="s">
        <v>13</v>
      </c>
      <c r="J85" s="32" t="s">
        <v>279</v>
      </c>
      <c r="K85" s="30" t="s">
        <v>4857</v>
      </c>
      <c r="L85" s="30">
        <v>19937169</v>
      </c>
      <c r="M85" s="30">
        <v>2</v>
      </c>
      <c r="N85" s="30">
        <v>8</v>
      </c>
      <c r="O85" s="33">
        <v>2</v>
      </c>
      <c r="P85" s="34">
        <f t="shared" si="2"/>
        <v>5</v>
      </c>
      <c r="Q85" s="118">
        <v>1.1308330111516076E-3</v>
      </c>
      <c r="R85" s="125"/>
      <c r="S85" s="125"/>
      <c r="T85" s="125"/>
      <c r="U85" s="125"/>
      <c r="V85" s="125"/>
      <c r="W85" s="125"/>
      <c r="X85" s="125"/>
      <c r="Y85" s="125"/>
      <c r="Z85" s="125"/>
      <c r="AA85" s="125"/>
      <c r="AB85" s="125"/>
      <c r="AC85" s="126">
        <f t="shared" si="3"/>
        <v>0</v>
      </c>
      <c r="AD85" s="125"/>
      <c r="AE85" s="113"/>
    </row>
    <row r="86" spans="1:31" x14ac:dyDescent="0.25">
      <c r="A86" s="22"/>
      <c r="B86" s="30" t="s">
        <v>11</v>
      </c>
      <c r="C86" s="31" t="s">
        <v>5049</v>
      </c>
      <c r="D86" s="31"/>
      <c r="E86" s="30"/>
      <c r="F86" s="31"/>
      <c r="G86" s="31"/>
      <c r="H86" s="31"/>
      <c r="I86" s="32" t="s">
        <v>13</v>
      </c>
      <c r="J86" s="32" t="s">
        <v>4400</v>
      </c>
      <c r="K86" s="30" t="s">
        <v>4858</v>
      </c>
      <c r="L86" s="30">
        <v>19940656</v>
      </c>
      <c r="M86" s="30">
        <v>7</v>
      </c>
      <c r="N86" s="30">
        <v>30</v>
      </c>
      <c r="O86" s="33">
        <v>30</v>
      </c>
      <c r="P86" s="34">
        <f t="shared" si="2"/>
        <v>30</v>
      </c>
      <c r="Q86" s="118">
        <v>1.3073586433877051E-3</v>
      </c>
      <c r="R86" s="125"/>
      <c r="S86" s="125"/>
      <c r="T86" s="125"/>
      <c r="U86" s="125"/>
      <c r="V86" s="125"/>
      <c r="W86" s="125"/>
      <c r="X86" s="125"/>
      <c r="Y86" s="125"/>
      <c r="Z86" s="125"/>
      <c r="AA86" s="125"/>
      <c r="AB86" s="125"/>
      <c r="AC86" s="126">
        <f t="shared" si="3"/>
        <v>0</v>
      </c>
      <c r="AD86" s="125"/>
      <c r="AE86" s="113"/>
    </row>
    <row r="87" spans="1:31" x14ac:dyDescent="0.25">
      <c r="A87" s="22"/>
      <c r="B87" s="30" t="s">
        <v>11</v>
      </c>
      <c r="C87" s="31" t="s">
        <v>5050</v>
      </c>
      <c r="D87" s="31"/>
      <c r="E87" s="30"/>
      <c r="F87" s="31"/>
      <c r="G87" s="31"/>
      <c r="H87" s="31"/>
      <c r="I87" s="32" t="s">
        <v>13</v>
      </c>
      <c r="J87" s="32" t="s">
        <v>4400</v>
      </c>
      <c r="K87" s="30" t="s">
        <v>4859</v>
      </c>
      <c r="L87" s="30">
        <v>19941307</v>
      </c>
      <c r="M87" s="30">
        <v>1</v>
      </c>
      <c r="N87" s="30">
        <v>1230</v>
      </c>
      <c r="O87" s="33">
        <v>2550</v>
      </c>
      <c r="P87" s="34">
        <f t="shared" si="2"/>
        <v>1890</v>
      </c>
      <c r="Q87" s="118">
        <v>0.21255121169916238</v>
      </c>
      <c r="R87" s="125"/>
      <c r="S87" s="125"/>
      <c r="T87" s="125"/>
      <c r="U87" s="125"/>
      <c r="V87" s="125"/>
      <c r="W87" s="125"/>
      <c r="X87" s="125"/>
      <c r="Y87" s="125"/>
      <c r="Z87" s="125"/>
      <c r="AA87" s="125"/>
      <c r="AB87" s="125"/>
      <c r="AC87" s="126">
        <f t="shared" si="3"/>
        <v>0</v>
      </c>
      <c r="AD87" s="125"/>
      <c r="AE87" s="113"/>
    </row>
    <row r="88" spans="1:31" x14ac:dyDescent="0.25">
      <c r="A88" s="22"/>
      <c r="B88" s="30" t="s">
        <v>11</v>
      </c>
      <c r="C88" s="31" t="s">
        <v>6424</v>
      </c>
      <c r="D88" s="31" t="s">
        <v>5064</v>
      </c>
      <c r="E88" s="32"/>
      <c r="F88" s="31"/>
      <c r="G88" s="31"/>
      <c r="H88" s="31"/>
      <c r="I88" s="32" t="s">
        <v>13</v>
      </c>
      <c r="J88" s="32" t="s">
        <v>4400</v>
      </c>
      <c r="K88" s="30" t="s">
        <v>4860</v>
      </c>
      <c r="L88" s="30">
        <v>19943350</v>
      </c>
      <c r="M88" s="30">
        <v>1</v>
      </c>
      <c r="N88" s="30">
        <v>27</v>
      </c>
      <c r="O88" s="33">
        <v>66</v>
      </c>
      <c r="P88" s="34">
        <f t="shared" si="2"/>
        <v>46.5</v>
      </c>
      <c r="Q88" s="118">
        <v>3.7178011421337863E-3</v>
      </c>
      <c r="R88" s="125"/>
      <c r="S88" s="125"/>
      <c r="T88" s="125"/>
      <c r="U88" s="125"/>
      <c r="V88" s="125"/>
      <c r="W88" s="125"/>
      <c r="X88" s="125"/>
      <c r="Y88" s="125"/>
      <c r="Z88" s="125"/>
      <c r="AA88" s="125"/>
      <c r="AB88" s="125"/>
      <c r="AC88" s="126">
        <f t="shared" si="3"/>
        <v>0</v>
      </c>
      <c r="AD88" s="125"/>
      <c r="AE88" s="113"/>
    </row>
    <row r="89" spans="1:31" x14ac:dyDescent="0.25">
      <c r="A89" s="22"/>
      <c r="B89" s="30" t="s">
        <v>11</v>
      </c>
      <c r="C89" s="31" t="s">
        <v>6425</v>
      </c>
      <c r="D89" s="31"/>
      <c r="E89" s="32"/>
      <c r="F89" s="31"/>
      <c r="G89" s="31"/>
      <c r="H89" s="31"/>
      <c r="I89" s="32" t="s">
        <v>13</v>
      </c>
      <c r="J89" s="32" t="s">
        <v>4400</v>
      </c>
      <c r="K89" s="30" t="s">
        <v>4861</v>
      </c>
      <c r="L89" s="30">
        <v>19943350</v>
      </c>
      <c r="M89" s="30">
        <v>5</v>
      </c>
      <c r="N89" s="30">
        <v>135</v>
      </c>
      <c r="O89" s="33">
        <v>111</v>
      </c>
      <c r="P89" s="34">
        <f t="shared" si="2"/>
        <v>123</v>
      </c>
      <c r="Q89" s="118">
        <v>7.4512853163807924E-3</v>
      </c>
      <c r="R89" s="125"/>
      <c r="S89" s="125"/>
      <c r="T89" s="125"/>
      <c r="U89" s="125"/>
      <c r="V89" s="125"/>
      <c r="W89" s="125"/>
      <c r="X89" s="125"/>
      <c r="Y89" s="125"/>
      <c r="Z89" s="125"/>
      <c r="AA89" s="125"/>
      <c r="AB89" s="125"/>
      <c r="AC89" s="126">
        <f t="shared" si="3"/>
        <v>0</v>
      </c>
      <c r="AD89" s="125"/>
      <c r="AE89" s="113"/>
    </row>
    <row r="90" spans="1:31" x14ac:dyDescent="0.25">
      <c r="A90" s="22"/>
      <c r="B90" s="30" t="s">
        <v>11</v>
      </c>
      <c r="C90" s="31" t="s">
        <v>4071</v>
      </c>
      <c r="D90" s="31" t="s">
        <v>1204</v>
      </c>
      <c r="E90" s="30" t="s">
        <v>63</v>
      </c>
      <c r="F90" s="31" t="s">
        <v>36</v>
      </c>
      <c r="G90" s="31" t="s">
        <v>5052</v>
      </c>
      <c r="H90" s="31" t="s">
        <v>1205</v>
      </c>
      <c r="I90" s="32" t="s">
        <v>13</v>
      </c>
      <c r="J90" s="32" t="s">
        <v>65</v>
      </c>
      <c r="K90" s="30" t="s">
        <v>4862</v>
      </c>
      <c r="L90" s="30">
        <v>19944048</v>
      </c>
      <c r="M90" s="30">
        <v>1</v>
      </c>
      <c r="N90" s="30">
        <v>90</v>
      </c>
      <c r="O90" s="33">
        <v>52</v>
      </c>
      <c r="P90" s="34">
        <f t="shared" si="2"/>
        <v>71</v>
      </c>
      <c r="Q90" s="118">
        <v>7.6572294467639086E-3</v>
      </c>
      <c r="R90" s="125"/>
      <c r="S90" s="125"/>
      <c r="T90" s="125"/>
      <c r="U90" s="125"/>
      <c r="V90" s="125"/>
      <c r="W90" s="125"/>
      <c r="X90" s="125"/>
      <c r="Y90" s="125"/>
      <c r="Z90" s="125"/>
      <c r="AA90" s="125"/>
      <c r="AB90" s="125"/>
      <c r="AC90" s="126">
        <f t="shared" si="3"/>
        <v>0</v>
      </c>
      <c r="AD90" s="125"/>
      <c r="AE90" s="113"/>
    </row>
    <row r="91" spans="1:31" x14ac:dyDescent="0.25">
      <c r="A91" s="22"/>
      <c r="B91" s="30" t="s">
        <v>11</v>
      </c>
      <c r="C91" s="31" t="s">
        <v>5054</v>
      </c>
      <c r="D91" s="31" t="s">
        <v>5055</v>
      </c>
      <c r="E91" s="30" t="s">
        <v>5056</v>
      </c>
      <c r="F91" s="31" t="s">
        <v>186</v>
      </c>
      <c r="G91" s="31" t="s">
        <v>5057</v>
      </c>
      <c r="H91" s="31" t="s">
        <v>5058</v>
      </c>
      <c r="I91" s="32" t="s">
        <v>13</v>
      </c>
      <c r="J91" s="32" t="s">
        <v>276</v>
      </c>
      <c r="K91" s="30" t="s">
        <v>5053</v>
      </c>
      <c r="L91" s="30">
        <v>19944461</v>
      </c>
      <c r="M91" s="30">
        <v>9</v>
      </c>
      <c r="N91" s="30">
        <v>56</v>
      </c>
      <c r="O91" s="33">
        <v>105</v>
      </c>
      <c r="P91" s="34">
        <f t="shared" si="2"/>
        <v>80.5</v>
      </c>
      <c r="Q91" s="118">
        <v>5.9493531069759034E-2</v>
      </c>
      <c r="R91" s="125"/>
      <c r="S91" s="125"/>
      <c r="T91" s="125"/>
      <c r="U91" s="125"/>
      <c r="V91" s="125"/>
      <c r="W91" s="125"/>
      <c r="X91" s="125"/>
      <c r="Y91" s="125"/>
      <c r="Z91" s="125"/>
      <c r="AA91" s="125"/>
      <c r="AB91" s="125"/>
      <c r="AC91" s="126">
        <f t="shared" si="3"/>
        <v>0</v>
      </c>
      <c r="AD91" s="125"/>
      <c r="AE91" s="113"/>
    </row>
    <row r="92" spans="1:31" x14ac:dyDescent="0.25">
      <c r="A92" s="22"/>
      <c r="B92" s="30" t="s">
        <v>11</v>
      </c>
      <c r="C92" s="31" t="s">
        <v>5059</v>
      </c>
      <c r="D92" s="31" t="s">
        <v>5060</v>
      </c>
      <c r="E92" s="30" t="s">
        <v>5061</v>
      </c>
      <c r="F92" s="31" t="s">
        <v>109</v>
      </c>
      <c r="G92" s="31" t="s">
        <v>5062</v>
      </c>
      <c r="H92" s="31" t="s">
        <v>1270</v>
      </c>
      <c r="I92" s="32" t="s">
        <v>13</v>
      </c>
      <c r="J92" s="32" t="s">
        <v>214</v>
      </c>
      <c r="K92" s="30" t="s">
        <v>4864</v>
      </c>
      <c r="L92" s="30">
        <v>19950917</v>
      </c>
      <c r="M92" s="30">
        <v>1</v>
      </c>
      <c r="N92" s="30">
        <v>1</v>
      </c>
      <c r="O92" s="33">
        <v>1</v>
      </c>
      <c r="P92" s="34">
        <f t="shared" si="2"/>
        <v>1</v>
      </c>
      <c r="Q92" s="118">
        <v>2.371271526847984E-3</v>
      </c>
      <c r="R92" s="125"/>
      <c r="S92" s="125"/>
      <c r="T92" s="125"/>
      <c r="U92" s="125"/>
      <c r="V92" s="125"/>
      <c r="W92" s="125"/>
      <c r="X92" s="125"/>
      <c r="Y92" s="125"/>
      <c r="Z92" s="125"/>
      <c r="AA92" s="125"/>
      <c r="AB92" s="125"/>
      <c r="AC92" s="126">
        <f t="shared" si="3"/>
        <v>0</v>
      </c>
      <c r="AD92" s="125"/>
      <c r="AE92" s="113"/>
    </row>
    <row r="93" spans="1:31" x14ac:dyDescent="0.25">
      <c r="A93" s="22"/>
      <c r="B93" s="30" t="s">
        <v>11</v>
      </c>
      <c r="C93" s="31" t="s">
        <v>5063</v>
      </c>
      <c r="D93" s="31" t="s">
        <v>5064</v>
      </c>
      <c r="E93" s="30"/>
      <c r="F93" s="31"/>
      <c r="G93" s="31"/>
      <c r="H93" s="31" t="s">
        <v>5065</v>
      </c>
      <c r="I93" s="32" t="s">
        <v>13</v>
      </c>
      <c r="J93" s="32" t="s">
        <v>4400</v>
      </c>
      <c r="K93" s="30" t="s">
        <v>4865</v>
      </c>
      <c r="L93" s="30">
        <v>19952762</v>
      </c>
      <c r="M93" s="30">
        <v>1</v>
      </c>
      <c r="N93" s="30">
        <v>426</v>
      </c>
      <c r="O93" s="33">
        <v>363</v>
      </c>
      <c r="P93" s="34">
        <f t="shared" si="2"/>
        <v>394.5</v>
      </c>
      <c r="Q93" s="118">
        <v>0.45059062880938555</v>
      </c>
      <c r="R93" s="125"/>
      <c r="S93" s="125"/>
      <c r="T93" s="125"/>
      <c r="U93" s="125"/>
      <c r="V93" s="125"/>
      <c r="W93" s="125"/>
      <c r="X93" s="125"/>
      <c r="Y93" s="125"/>
      <c r="Z93" s="125"/>
      <c r="AA93" s="125"/>
      <c r="AB93" s="125"/>
      <c r="AC93" s="126">
        <f t="shared" si="3"/>
        <v>0</v>
      </c>
      <c r="AD93" s="125"/>
      <c r="AE93" s="113"/>
    </row>
    <row r="94" spans="1:31" x14ac:dyDescent="0.25">
      <c r="A94" s="22"/>
      <c r="B94" s="30" t="s">
        <v>11</v>
      </c>
      <c r="C94" s="31" t="s">
        <v>5066</v>
      </c>
      <c r="D94" s="31" t="s">
        <v>879</v>
      </c>
      <c r="E94" s="30" t="s">
        <v>5067</v>
      </c>
      <c r="F94" s="31" t="s">
        <v>247</v>
      </c>
      <c r="G94" s="31" t="s">
        <v>5068</v>
      </c>
      <c r="H94" s="31" t="s">
        <v>880</v>
      </c>
      <c r="I94" s="32" t="s">
        <v>13</v>
      </c>
      <c r="J94" s="32" t="s">
        <v>881</v>
      </c>
      <c r="K94" s="30" t="s">
        <v>4866</v>
      </c>
      <c r="L94" s="30">
        <v>19956385</v>
      </c>
      <c r="M94" s="30">
        <v>13</v>
      </c>
      <c r="N94" s="30">
        <v>30</v>
      </c>
      <c r="O94" s="33">
        <v>36</v>
      </c>
      <c r="P94" s="34">
        <f t="shared" si="2"/>
        <v>33</v>
      </c>
      <c r="Q94" s="118">
        <v>4.9047914158009825E-2</v>
      </c>
      <c r="R94" s="125"/>
      <c r="S94" s="125"/>
      <c r="T94" s="125"/>
      <c r="U94" s="125"/>
      <c r="V94" s="125"/>
      <c r="W94" s="125"/>
      <c r="X94" s="125"/>
      <c r="Y94" s="125"/>
      <c r="Z94" s="125"/>
      <c r="AA94" s="125"/>
      <c r="AB94" s="125"/>
      <c r="AC94" s="126">
        <f t="shared" si="3"/>
        <v>0</v>
      </c>
      <c r="AD94" s="125"/>
      <c r="AE94" s="113"/>
    </row>
    <row r="95" spans="1:31" x14ac:dyDescent="0.25">
      <c r="A95" s="22"/>
      <c r="B95" s="30" t="s">
        <v>11</v>
      </c>
      <c r="C95" s="31" t="s">
        <v>5069</v>
      </c>
      <c r="D95" s="31" t="s">
        <v>5064</v>
      </c>
      <c r="E95" s="30"/>
      <c r="F95" s="31"/>
      <c r="G95" s="31"/>
      <c r="H95" s="31" t="s">
        <v>5070</v>
      </c>
      <c r="I95" s="32" t="s">
        <v>13</v>
      </c>
      <c r="J95" s="32" t="s">
        <v>4400</v>
      </c>
      <c r="K95" s="30" t="s">
        <v>4867</v>
      </c>
      <c r="L95" s="30">
        <v>19956778</v>
      </c>
      <c r="M95" s="30">
        <v>1</v>
      </c>
      <c r="N95" s="30">
        <v>771</v>
      </c>
      <c r="O95" s="33">
        <v>1355</v>
      </c>
      <c r="P95" s="34">
        <f t="shared" si="2"/>
        <v>1063</v>
      </c>
      <c r="Q95" s="118">
        <v>1.4943249870119682E-2</v>
      </c>
      <c r="R95" s="125"/>
      <c r="S95" s="125"/>
      <c r="T95" s="125"/>
      <c r="U95" s="125"/>
      <c r="V95" s="125"/>
      <c r="W95" s="125"/>
      <c r="X95" s="125"/>
      <c r="Y95" s="125"/>
      <c r="Z95" s="125"/>
      <c r="AA95" s="125"/>
      <c r="AB95" s="125"/>
      <c r="AC95" s="126">
        <f t="shared" si="3"/>
        <v>0</v>
      </c>
      <c r="AD95" s="125"/>
      <c r="AE95" s="113"/>
    </row>
    <row r="96" spans="1:31" x14ac:dyDescent="0.25">
      <c r="A96" s="22"/>
      <c r="B96" s="30" t="s">
        <v>11</v>
      </c>
      <c r="C96" s="31" t="s">
        <v>5071</v>
      </c>
      <c r="D96" s="31" t="s">
        <v>2910</v>
      </c>
      <c r="E96" s="30" t="s">
        <v>5072</v>
      </c>
      <c r="F96" s="31" t="s">
        <v>21</v>
      </c>
      <c r="G96" s="31" t="s">
        <v>5073</v>
      </c>
      <c r="H96" s="31" t="s">
        <v>1358</v>
      </c>
      <c r="I96" s="32" t="s">
        <v>13</v>
      </c>
      <c r="J96" s="32" t="s">
        <v>720</v>
      </c>
      <c r="K96" s="30" t="s">
        <v>4868</v>
      </c>
      <c r="L96" s="30">
        <v>19960067</v>
      </c>
      <c r="M96" s="30">
        <v>16</v>
      </c>
      <c r="N96" s="30">
        <v>30</v>
      </c>
      <c r="O96" s="33">
        <v>60</v>
      </c>
      <c r="P96" s="34">
        <f t="shared" si="2"/>
        <v>45</v>
      </c>
      <c r="Q96" s="118">
        <v>3.1036588761875459E-4</v>
      </c>
      <c r="R96" s="125"/>
      <c r="S96" s="125"/>
      <c r="T96" s="125"/>
      <c r="U96" s="125"/>
      <c r="V96" s="125"/>
      <c r="W96" s="125"/>
      <c r="X96" s="125"/>
      <c r="Y96" s="125"/>
      <c r="Z96" s="125"/>
      <c r="AA96" s="125"/>
      <c r="AB96" s="125"/>
      <c r="AC96" s="126">
        <f t="shared" si="3"/>
        <v>0</v>
      </c>
      <c r="AD96" s="125"/>
      <c r="AE96" s="113"/>
    </row>
    <row r="97" spans="1:31" x14ac:dyDescent="0.25">
      <c r="A97" s="22"/>
      <c r="B97" s="30" t="s">
        <v>11</v>
      </c>
      <c r="C97" s="31" t="s">
        <v>5074</v>
      </c>
      <c r="D97" s="31" t="s">
        <v>5075</v>
      </c>
      <c r="E97" s="30"/>
      <c r="F97" s="31"/>
      <c r="G97" s="31" t="s">
        <v>4946</v>
      </c>
      <c r="H97" s="31"/>
      <c r="I97" s="32" t="s">
        <v>13</v>
      </c>
      <c r="J97" s="32" t="s">
        <v>4400</v>
      </c>
      <c r="K97" s="30" t="s">
        <v>1165</v>
      </c>
      <c r="L97" s="30">
        <v>19965399</v>
      </c>
      <c r="M97" s="30">
        <v>1</v>
      </c>
      <c r="N97" s="30"/>
      <c r="O97" s="33">
        <v>90</v>
      </c>
      <c r="P97" s="34">
        <f t="shared" si="2"/>
        <v>90</v>
      </c>
      <c r="Q97" s="118">
        <v>2.7327842791619543E-4</v>
      </c>
      <c r="R97" s="125"/>
      <c r="S97" s="125"/>
      <c r="T97" s="125"/>
      <c r="U97" s="125"/>
      <c r="V97" s="125"/>
      <c r="W97" s="125"/>
      <c r="X97" s="125"/>
      <c r="Y97" s="125"/>
      <c r="Z97" s="125"/>
      <c r="AA97" s="125"/>
      <c r="AB97" s="125"/>
      <c r="AC97" s="126">
        <f t="shared" si="3"/>
        <v>0</v>
      </c>
      <c r="AD97" s="125"/>
      <c r="AE97" s="113"/>
    </row>
    <row r="98" spans="1:31" x14ac:dyDescent="0.25">
      <c r="A98" s="22"/>
      <c r="B98" s="30" t="s">
        <v>11</v>
      </c>
      <c r="C98" s="31" t="s">
        <v>6429</v>
      </c>
      <c r="D98" s="31"/>
      <c r="E98" s="32"/>
      <c r="F98" s="31"/>
      <c r="G98" s="31"/>
      <c r="H98" s="31"/>
      <c r="I98" s="32" t="s">
        <v>13</v>
      </c>
      <c r="J98" s="32" t="s">
        <v>4400</v>
      </c>
      <c r="K98" s="30" t="s">
        <v>353</v>
      </c>
      <c r="L98" s="30">
        <v>19966420</v>
      </c>
      <c r="M98" s="30">
        <v>1</v>
      </c>
      <c r="N98" s="30">
        <v>2110</v>
      </c>
      <c r="O98" s="33">
        <v>3720</v>
      </c>
      <c r="P98" s="34">
        <f t="shared" si="2"/>
        <v>2915</v>
      </c>
      <c r="Q98" s="118">
        <v>7.6833678336192743E-3</v>
      </c>
      <c r="R98" s="125"/>
      <c r="S98" s="125"/>
      <c r="T98" s="125"/>
      <c r="U98" s="125"/>
      <c r="V98" s="125"/>
      <c r="W98" s="125"/>
      <c r="X98" s="125"/>
      <c r="Y98" s="125"/>
      <c r="Z98" s="125"/>
      <c r="AA98" s="125"/>
      <c r="AB98" s="125"/>
      <c r="AC98" s="126">
        <f t="shared" si="3"/>
        <v>0</v>
      </c>
      <c r="AD98" s="125"/>
      <c r="AE98" s="113"/>
    </row>
    <row r="99" spans="1:31" x14ac:dyDescent="0.25">
      <c r="A99" s="22"/>
      <c r="B99" s="30" t="s">
        <v>11</v>
      </c>
      <c r="C99" s="31" t="s">
        <v>6430</v>
      </c>
      <c r="D99" s="31"/>
      <c r="E99" s="32"/>
      <c r="F99" s="31"/>
      <c r="G99" s="31"/>
      <c r="H99" s="31"/>
      <c r="I99" s="32" t="s">
        <v>13</v>
      </c>
      <c r="J99" s="32" t="s">
        <v>4400</v>
      </c>
      <c r="K99" s="30" t="s">
        <v>4869</v>
      </c>
      <c r="L99" s="30">
        <v>19966420</v>
      </c>
      <c r="M99" s="30">
        <v>4</v>
      </c>
      <c r="N99" s="30">
        <v>180</v>
      </c>
      <c r="O99" s="33">
        <v>810</v>
      </c>
      <c r="P99" s="34">
        <f t="shared" si="2"/>
        <v>495</v>
      </c>
      <c r="Q99" s="118">
        <v>1.3047228396711975E-3</v>
      </c>
      <c r="R99" s="125"/>
      <c r="S99" s="125"/>
      <c r="T99" s="125"/>
      <c r="U99" s="125"/>
      <c r="V99" s="125"/>
      <c r="W99" s="125"/>
      <c r="X99" s="125"/>
      <c r="Y99" s="125"/>
      <c r="Z99" s="125"/>
      <c r="AA99" s="125"/>
      <c r="AB99" s="125"/>
      <c r="AC99" s="126">
        <f t="shared" si="3"/>
        <v>0</v>
      </c>
      <c r="AD99" s="125"/>
      <c r="AE99" s="113"/>
    </row>
    <row r="100" spans="1:31" x14ac:dyDescent="0.25">
      <c r="A100" s="22"/>
      <c r="B100" s="30" t="s">
        <v>11</v>
      </c>
      <c r="C100" s="31" t="s">
        <v>6431</v>
      </c>
      <c r="D100" s="31"/>
      <c r="E100" s="32"/>
      <c r="F100" s="31"/>
      <c r="G100" s="31"/>
      <c r="H100" s="31"/>
      <c r="I100" s="32" t="s">
        <v>13</v>
      </c>
      <c r="J100" s="32" t="s">
        <v>4400</v>
      </c>
      <c r="K100" s="30" t="s">
        <v>4870</v>
      </c>
      <c r="L100" s="30">
        <v>19967088</v>
      </c>
      <c r="M100" s="30">
        <v>1</v>
      </c>
      <c r="N100" s="30">
        <v>803</v>
      </c>
      <c r="O100" s="33">
        <v>484</v>
      </c>
      <c r="P100" s="34">
        <f t="shared" si="2"/>
        <v>643.5</v>
      </c>
      <c r="Q100" s="118">
        <v>2.3463265733420373</v>
      </c>
      <c r="R100" s="125"/>
      <c r="S100" s="125"/>
      <c r="T100" s="125"/>
      <c r="U100" s="125"/>
      <c r="V100" s="125"/>
      <c r="W100" s="125"/>
      <c r="X100" s="125"/>
      <c r="Y100" s="125"/>
      <c r="Z100" s="125"/>
      <c r="AA100" s="125"/>
      <c r="AB100" s="125"/>
      <c r="AC100" s="126">
        <f t="shared" si="3"/>
        <v>0</v>
      </c>
      <c r="AD100" s="125"/>
      <c r="AE100" s="113"/>
    </row>
    <row r="101" spans="1:31" x14ac:dyDescent="0.25">
      <c r="A101" s="22"/>
      <c r="B101" s="30" t="s">
        <v>11</v>
      </c>
      <c r="C101" s="31" t="s">
        <v>5076</v>
      </c>
      <c r="D101" s="31" t="s">
        <v>171</v>
      </c>
      <c r="E101" s="32" t="s">
        <v>172</v>
      </c>
      <c r="F101" s="31" t="s">
        <v>100</v>
      </c>
      <c r="G101" s="31" t="s">
        <v>101</v>
      </c>
      <c r="H101" s="31" t="s">
        <v>173</v>
      </c>
      <c r="I101" s="32" t="s">
        <v>13</v>
      </c>
      <c r="J101" s="32" t="s">
        <v>103</v>
      </c>
      <c r="K101" s="30" t="s">
        <v>4871</v>
      </c>
      <c r="L101" s="30">
        <v>19967088</v>
      </c>
      <c r="M101" s="30">
        <v>2</v>
      </c>
      <c r="N101" s="30">
        <v>803</v>
      </c>
      <c r="O101" s="33">
        <v>646</v>
      </c>
      <c r="P101" s="34">
        <f t="shared" si="2"/>
        <v>724.5</v>
      </c>
      <c r="Q101" s="118">
        <v>2.6970479337623789</v>
      </c>
      <c r="R101" s="125"/>
      <c r="S101" s="125"/>
      <c r="T101" s="125"/>
      <c r="U101" s="125"/>
      <c r="V101" s="125"/>
      <c r="W101" s="125"/>
      <c r="X101" s="125"/>
      <c r="Y101" s="125"/>
      <c r="Z101" s="125"/>
      <c r="AA101" s="125"/>
      <c r="AB101" s="125"/>
      <c r="AC101" s="126">
        <f t="shared" si="3"/>
        <v>0</v>
      </c>
      <c r="AD101" s="125"/>
      <c r="AE101" s="113"/>
    </row>
    <row r="102" spans="1:31" x14ac:dyDescent="0.25">
      <c r="A102" s="22"/>
      <c r="B102" s="30" t="s">
        <v>11</v>
      </c>
      <c r="C102" s="31" t="s">
        <v>6432</v>
      </c>
      <c r="D102" s="31"/>
      <c r="E102" s="32"/>
      <c r="F102" s="31"/>
      <c r="G102" s="31"/>
      <c r="H102" s="31"/>
      <c r="I102" s="32" t="s">
        <v>13</v>
      </c>
      <c r="J102" s="32" t="s">
        <v>4400</v>
      </c>
      <c r="K102" s="30" t="s">
        <v>1242</v>
      </c>
      <c r="L102" s="30">
        <v>19968374</v>
      </c>
      <c r="M102" s="30">
        <v>1</v>
      </c>
      <c r="N102" s="30">
        <v>1</v>
      </c>
      <c r="O102" s="33">
        <v>1</v>
      </c>
      <c r="P102" s="34">
        <f t="shared" si="2"/>
        <v>1</v>
      </c>
      <c r="Q102" s="118">
        <v>1.8696634362426321E-4</v>
      </c>
      <c r="R102" s="125"/>
      <c r="S102" s="125"/>
      <c r="T102" s="125"/>
      <c r="U102" s="125"/>
      <c r="V102" s="125"/>
      <c r="W102" s="125"/>
      <c r="X102" s="125"/>
      <c r="Y102" s="125"/>
      <c r="Z102" s="125"/>
      <c r="AA102" s="125"/>
      <c r="AB102" s="125"/>
      <c r="AC102" s="126">
        <f t="shared" si="3"/>
        <v>0</v>
      </c>
      <c r="AD102" s="125"/>
      <c r="AE102" s="113"/>
    </row>
    <row r="103" spans="1:31" x14ac:dyDescent="0.25">
      <c r="A103" s="22"/>
      <c r="B103" s="30" t="s">
        <v>11</v>
      </c>
      <c r="C103" s="31" t="s">
        <v>5077</v>
      </c>
      <c r="D103" s="31" t="s">
        <v>1240</v>
      </c>
      <c r="E103" s="32" t="s">
        <v>5078</v>
      </c>
      <c r="F103" s="31" t="s">
        <v>439</v>
      </c>
      <c r="G103" s="31" t="s">
        <v>5079</v>
      </c>
      <c r="H103" s="31" t="s">
        <v>5080</v>
      </c>
      <c r="I103" s="32" t="s">
        <v>13</v>
      </c>
      <c r="J103" s="32" t="s">
        <v>1241</v>
      </c>
      <c r="K103" s="30" t="s">
        <v>4872</v>
      </c>
      <c r="L103" s="30">
        <v>19968374</v>
      </c>
      <c r="M103" s="30">
        <v>3</v>
      </c>
      <c r="N103" s="30">
        <v>3</v>
      </c>
      <c r="O103" s="33">
        <v>3</v>
      </c>
      <c r="P103" s="34">
        <f t="shared" si="2"/>
        <v>3</v>
      </c>
      <c r="Q103" s="118">
        <v>7.7492629265319621E-3</v>
      </c>
      <c r="R103" s="125"/>
      <c r="S103" s="125"/>
      <c r="T103" s="125"/>
      <c r="U103" s="125"/>
      <c r="V103" s="125"/>
      <c r="W103" s="125"/>
      <c r="X103" s="125"/>
      <c r="Y103" s="125"/>
      <c r="Z103" s="125"/>
      <c r="AA103" s="125"/>
      <c r="AB103" s="125"/>
      <c r="AC103" s="126">
        <f t="shared" si="3"/>
        <v>0</v>
      </c>
      <c r="AD103" s="125"/>
      <c r="AE103" s="113"/>
    </row>
    <row r="104" spans="1:31" x14ac:dyDescent="0.25">
      <c r="A104" s="22"/>
      <c r="B104" s="30" t="s">
        <v>11</v>
      </c>
      <c r="C104" s="31" t="s">
        <v>5081</v>
      </c>
      <c r="D104" s="31" t="s">
        <v>716</v>
      </c>
      <c r="E104" s="32"/>
      <c r="F104" s="31"/>
      <c r="G104" s="31"/>
      <c r="H104" s="31"/>
      <c r="I104" s="32" t="s">
        <v>13</v>
      </c>
      <c r="J104" s="32" t="s">
        <v>4400</v>
      </c>
      <c r="K104" s="30" t="s">
        <v>717</v>
      </c>
      <c r="L104" s="30">
        <v>19970511</v>
      </c>
      <c r="M104" s="30">
        <v>0</v>
      </c>
      <c r="N104" s="30">
        <v>10</v>
      </c>
      <c r="O104" s="33">
        <v>1</v>
      </c>
      <c r="P104" s="34">
        <f t="shared" si="2"/>
        <v>5.5</v>
      </c>
      <c r="Q104" s="118">
        <v>1.6528905455908635E-3</v>
      </c>
      <c r="R104" s="125"/>
      <c r="S104" s="125"/>
      <c r="T104" s="125"/>
      <c r="U104" s="125"/>
      <c r="V104" s="125"/>
      <c r="W104" s="125"/>
      <c r="X104" s="125"/>
      <c r="Y104" s="125"/>
      <c r="Z104" s="125"/>
      <c r="AA104" s="125"/>
      <c r="AB104" s="125"/>
      <c r="AC104" s="126">
        <f t="shared" si="3"/>
        <v>0</v>
      </c>
      <c r="AD104" s="125"/>
      <c r="AE104" s="113"/>
    </row>
    <row r="105" spans="1:31" x14ac:dyDescent="0.25">
      <c r="A105" s="22"/>
      <c r="B105" s="30" t="s">
        <v>11</v>
      </c>
      <c r="C105" s="31" t="s">
        <v>6433</v>
      </c>
      <c r="D105" s="31" t="s">
        <v>6433</v>
      </c>
      <c r="E105" s="32"/>
      <c r="F105" s="31"/>
      <c r="G105" s="31"/>
      <c r="H105" s="31"/>
      <c r="I105" s="32" t="s">
        <v>13</v>
      </c>
      <c r="J105" s="32"/>
      <c r="K105" s="30" t="s">
        <v>4873</v>
      </c>
      <c r="L105" s="30">
        <v>19970511</v>
      </c>
      <c r="M105" s="30">
        <v>2</v>
      </c>
      <c r="N105" s="30">
        <v>16</v>
      </c>
      <c r="O105" s="33">
        <v>22</v>
      </c>
      <c r="P105" s="34">
        <f t="shared" si="2"/>
        <v>19</v>
      </c>
      <c r="Q105" s="118">
        <v>3.8603541931348986E-3</v>
      </c>
      <c r="R105" s="125"/>
      <c r="S105" s="125"/>
      <c r="T105" s="125"/>
      <c r="U105" s="125"/>
      <c r="V105" s="125"/>
      <c r="W105" s="125"/>
      <c r="X105" s="125"/>
      <c r="Y105" s="125"/>
      <c r="Z105" s="125"/>
      <c r="AA105" s="125"/>
      <c r="AB105" s="125"/>
      <c r="AC105" s="126">
        <f t="shared" si="3"/>
        <v>0</v>
      </c>
      <c r="AD105" s="125"/>
      <c r="AE105" s="113"/>
    </row>
    <row r="106" spans="1:31" x14ac:dyDescent="0.25">
      <c r="A106" s="22"/>
      <c r="B106" s="30" t="s">
        <v>11</v>
      </c>
      <c r="C106" s="31" t="s">
        <v>5054</v>
      </c>
      <c r="D106" s="31" t="s">
        <v>273</v>
      </c>
      <c r="E106" s="30" t="s">
        <v>5083</v>
      </c>
      <c r="F106" s="31" t="s">
        <v>186</v>
      </c>
      <c r="G106" s="31" t="s">
        <v>5084</v>
      </c>
      <c r="H106" s="31" t="s">
        <v>275</v>
      </c>
      <c r="I106" s="32" t="s">
        <v>13</v>
      </c>
      <c r="J106" s="32" t="s">
        <v>276</v>
      </c>
      <c r="K106" s="30" t="s">
        <v>5082</v>
      </c>
      <c r="L106" s="30">
        <v>19971457</v>
      </c>
      <c r="M106" s="30">
        <v>2</v>
      </c>
      <c r="N106" s="30">
        <v>91</v>
      </c>
      <c r="O106" s="33">
        <v>225</v>
      </c>
      <c r="P106" s="34">
        <f t="shared" si="2"/>
        <v>158</v>
      </c>
      <c r="Q106" s="118">
        <v>3.2969511487314265E-2</v>
      </c>
      <c r="R106" s="125"/>
      <c r="S106" s="125"/>
      <c r="T106" s="125"/>
      <c r="U106" s="125"/>
      <c r="V106" s="125"/>
      <c r="W106" s="125"/>
      <c r="X106" s="125"/>
      <c r="Y106" s="125"/>
      <c r="Z106" s="125"/>
      <c r="AA106" s="125"/>
      <c r="AB106" s="125"/>
      <c r="AC106" s="126">
        <f t="shared" si="3"/>
        <v>0</v>
      </c>
      <c r="AD106" s="125"/>
      <c r="AE106" s="113"/>
    </row>
    <row r="107" spans="1:31" x14ac:dyDescent="0.25">
      <c r="A107" s="22"/>
      <c r="B107" s="30" t="s">
        <v>11</v>
      </c>
      <c r="C107" s="31" t="s">
        <v>5085</v>
      </c>
      <c r="D107" s="31" t="s">
        <v>5086</v>
      </c>
      <c r="E107" s="30" t="s">
        <v>49</v>
      </c>
      <c r="F107" s="31" t="s">
        <v>545</v>
      </c>
      <c r="G107" s="31" t="s">
        <v>431</v>
      </c>
      <c r="H107" s="31" t="s">
        <v>5087</v>
      </c>
      <c r="I107" s="32" t="s">
        <v>13</v>
      </c>
      <c r="J107" s="32" t="s">
        <v>317</v>
      </c>
      <c r="K107" s="30" t="s">
        <v>4875</v>
      </c>
      <c r="L107" s="30">
        <v>19973772</v>
      </c>
      <c r="M107" s="30">
        <v>5</v>
      </c>
      <c r="N107" s="30">
        <v>165</v>
      </c>
      <c r="O107" s="33">
        <v>180</v>
      </c>
      <c r="P107" s="34">
        <f t="shared" si="2"/>
        <v>172.5</v>
      </c>
      <c r="Q107" s="118">
        <v>1.6418860650744447E-3</v>
      </c>
      <c r="R107" s="125"/>
      <c r="S107" s="125"/>
      <c r="T107" s="125"/>
      <c r="U107" s="125"/>
      <c r="V107" s="125"/>
      <c r="W107" s="125"/>
      <c r="X107" s="125"/>
      <c r="Y107" s="125"/>
      <c r="Z107" s="125"/>
      <c r="AA107" s="125"/>
      <c r="AB107" s="125"/>
      <c r="AC107" s="126">
        <f t="shared" si="3"/>
        <v>0</v>
      </c>
      <c r="AD107" s="125"/>
      <c r="AE107" s="113"/>
    </row>
    <row r="108" spans="1:31" x14ac:dyDescent="0.25">
      <c r="A108" s="22"/>
      <c r="B108" s="30" t="s">
        <v>11</v>
      </c>
      <c r="C108" s="31" t="s">
        <v>4970</v>
      </c>
      <c r="D108" s="31" t="s">
        <v>1060</v>
      </c>
      <c r="E108" s="30" t="s">
        <v>1061</v>
      </c>
      <c r="F108" s="31" t="s">
        <v>129</v>
      </c>
      <c r="G108" s="31" t="s">
        <v>5089</v>
      </c>
      <c r="H108" s="31" t="s">
        <v>1062</v>
      </c>
      <c r="I108" s="32" t="s">
        <v>13</v>
      </c>
      <c r="J108" s="32" t="s">
        <v>450</v>
      </c>
      <c r="K108" s="30" t="s">
        <v>5088</v>
      </c>
      <c r="L108" s="30">
        <v>19975922</v>
      </c>
      <c r="M108" s="30">
        <v>10</v>
      </c>
      <c r="N108" s="30">
        <v>12</v>
      </c>
      <c r="O108" s="33">
        <v>50</v>
      </c>
      <c r="P108" s="34">
        <f t="shared" si="2"/>
        <v>31</v>
      </c>
      <c r="Q108" s="118">
        <v>5.4949917979889476E-2</v>
      </c>
      <c r="R108" s="125"/>
      <c r="S108" s="125"/>
      <c r="T108" s="125"/>
      <c r="U108" s="125"/>
      <c r="V108" s="125"/>
      <c r="W108" s="125"/>
      <c r="X108" s="125"/>
      <c r="Y108" s="125"/>
      <c r="Z108" s="125"/>
      <c r="AA108" s="125"/>
      <c r="AB108" s="125"/>
      <c r="AC108" s="126">
        <f t="shared" si="3"/>
        <v>0</v>
      </c>
      <c r="AD108" s="125"/>
      <c r="AE108" s="113"/>
    </row>
    <row r="109" spans="1:31" x14ac:dyDescent="0.25">
      <c r="A109" s="22"/>
      <c r="B109" s="30" t="s">
        <v>11</v>
      </c>
      <c r="C109" s="31" t="s">
        <v>6437</v>
      </c>
      <c r="D109" s="31" t="s">
        <v>6438</v>
      </c>
      <c r="E109" s="32"/>
      <c r="F109" s="31"/>
      <c r="G109" s="31" t="s">
        <v>5110</v>
      </c>
      <c r="H109" s="31" t="s">
        <v>927</v>
      </c>
      <c r="I109" s="32" t="s">
        <v>13</v>
      </c>
      <c r="J109" s="32" t="s">
        <v>928</v>
      </c>
      <c r="K109" s="30" t="s">
        <v>929</v>
      </c>
      <c r="L109" s="30">
        <v>19977793</v>
      </c>
      <c r="M109" s="30">
        <v>1</v>
      </c>
      <c r="N109" s="30">
        <v>1</v>
      </c>
      <c r="O109" s="33">
        <v>29</v>
      </c>
      <c r="P109" s="34">
        <f t="shared" si="2"/>
        <v>15</v>
      </c>
      <c r="Q109" s="118">
        <v>1.2866965780540029</v>
      </c>
      <c r="R109" s="125"/>
      <c r="S109" s="125"/>
      <c r="T109" s="125"/>
      <c r="U109" s="125"/>
      <c r="V109" s="125"/>
      <c r="W109" s="125"/>
      <c r="X109" s="125"/>
      <c r="Y109" s="125"/>
      <c r="Z109" s="125"/>
      <c r="AA109" s="125"/>
      <c r="AB109" s="125"/>
      <c r="AC109" s="126">
        <f t="shared" si="3"/>
        <v>0</v>
      </c>
      <c r="AD109" s="125"/>
      <c r="AE109" s="113"/>
    </row>
    <row r="110" spans="1:31" x14ac:dyDescent="0.25">
      <c r="A110" s="22"/>
      <c r="B110" s="30" t="s">
        <v>11</v>
      </c>
      <c r="C110" s="31" t="s">
        <v>6439</v>
      </c>
      <c r="D110" s="31" t="s">
        <v>6440</v>
      </c>
      <c r="E110" s="32"/>
      <c r="F110" s="31"/>
      <c r="G110" s="31"/>
      <c r="H110" s="31" t="s">
        <v>6441</v>
      </c>
      <c r="I110" s="32" t="s">
        <v>13</v>
      </c>
      <c r="J110" s="32" t="s">
        <v>4400</v>
      </c>
      <c r="K110" s="30" t="s">
        <v>4876</v>
      </c>
      <c r="L110" s="30">
        <v>19977793</v>
      </c>
      <c r="M110" s="30">
        <v>2</v>
      </c>
      <c r="N110" s="30">
        <v>1</v>
      </c>
      <c r="O110" s="33">
        <v>3</v>
      </c>
      <c r="P110" s="34">
        <f t="shared" si="2"/>
        <v>2</v>
      </c>
      <c r="Q110" s="118">
        <v>0.16631847016586748</v>
      </c>
      <c r="R110" s="125"/>
      <c r="S110" s="125"/>
      <c r="T110" s="125"/>
      <c r="U110" s="125"/>
      <c r="V110" s="125"/>
      <c r="W110" s="125"/>
      <c r="X110" s="125"/>
      <c r="Y110" s="125"/>
      <c r="Z110" s="125"/>
      <c r="AA110" s="125"/>
      <c r="AB110" s="125"/>
      <c r="AC110" s="126">
        <f t="shared" si="3"/>
        <v>0</v>
      </c>
      <c r="AD110" s="125"/>
      <c r="AE110" s="113"/>
    </row>
    <row r="111" spans="1:31" x14ac:dyDescent="0.25">
      <c r="A111" s="22"/>
      <c r="B111" s="30" t="s">
        <v>11</v>
      </c>
      <c r="C111" s="31" t="s">
        <v>5090</v>
      </c>
      <c r="D111" s="31"/>
      <c r="E111" s="30"/>
      <c r="F111" s="31"/>
      <c r="G111" s="31"/>
      <c r="H111" s="31"/>
      <c r="I111" s="32" t="s">
        <v>13</v>
      </c>
      <c r="J111" s="32" t="s">
        <v>4400</v>
      </c>
      <c r="K111" s="30" t="s">
        <v>4877</v>
      </c>
      <c r="L111" s="30">
        <v>19978469</v>
      </c>
      <c r="M111" s="30">
        <v>1</v>
      </c>
      <c r="N111" s="30">
        <v>11152</v>
      </c>
      <c r="O111" s="33">
        <v>9703</v>
      </c>
      <c r="P111" s="34">
        <f t="shared" si="2"/>
        <v>10427.5</v>
      </c>
      <c r="Q111" s="118">
        <v>0.1236817946424674</v>
      </c>
      <c r="R111" s="125"/>
      <c r="S111" s="125"/>
      <c r="T111" s="125"/>
      <c r="U111" s="125"/>
      <c r="V111" s="125"/>
      <c r="W111" s="125"/>
      <c r="X111" s="125"/>
      <c r="Y111" s="125"/>
      <c r="Z111" s="125"/>
      <c r="AA111" s="125"/>
      <c r="AB111" s="125"/>
      <c r="AC111" s="126">
        <f t="shared" si="3"/>
        <v>0</v>
      </c>
      <c r="AD111" s="125"/>
      <c r="AE111" s="113"/>
    </row>
    <row r="112" spans="1:31" x14ac:dyDescent="0.25">
      <c r="A112" s="22"/>
      <c r="B112" s="30" t="s">
        <v>11</v>
      </c>
      <c r="C112" s="31" t="s">
        <v>6442</v>
      </c>
      <c r="D112" s="31"/>
      <c r="E112" s="32"/>
      <c r="F112" s="31"/>
      <c r="G112" s="31"/>
      <c r="H112" s="31"/>
      <c r="I112" s="32" t="s">
        <v>13</v>
      </c>
      <c r="J112" s="32" t="s">
        <v>4400</v>
      </c>
      <c r="K112" s="30" t="s">
        <v>4878</v>
      </c>
      <c r="L112" s="30">
        <v>19980025</v>
      </c>
      <c r="M112" s="30">
        <v>1</v>
      </c>
      <c r="N112" s="30">
        <v>107</v>
      </c>
      <c r="O112" s="33">
        <v>158</v>
      </c>
      <c r="P112" s="34">
        <f t="shared" si="2"/>
        <v>132.5</v>
      </c>
      <c r="Q112" s="118">
        <v>2.0663602885870017E-3</v>
      </c>
      <c r="R112" s="125"/>
      <c r="S112" s="125"/>
      <c r="T112" s="125"/>
      <c r="U112" s="125"/>
      <c r="V112" s="125"/>
      <c r="W112" s="125"/>
      <c r="X112" s="125"/>
      <c r="Y112" s="125"/>
      <c r="Z112" s="125"/>
      <c r="AA112" s="125"/>
      <c r="AB112" s="125"/>
      <c r="AC112" s="126">
        <f t="shared" si="3"/>
        <v>0</v>
      </c>
      <c r="AD112" s="125"/>
      <c r="AE112" s="113"/>
    </row>
    <row r="113" spans="1:31" x14ac:dyDescent="0.25">
      <c r="A113" s="22"/>
      <c r="B113" s="30" t="s">
        <v>11</v>
      </c>
      <c r="C113" s="31" t="s">
        <v>6443</v>
      </c>
      <c r="D113" s="31" t="s">
        <v>345</v>
      </c>
      <c r="E113" s="32" t="s">
        <v>6444</v>
      </c>
      <c r="F113" s="31" t="s">
        <v>5816</v>
      </c>
      <c r="G113" s="31" t="s">
        <v>6445</v>
      </c>
      <c r="H113" s="31" t="s">
        <v>346</v>
      </c>
      <c r="I113" s="32" t="s">
        <v>13</v>
      </c>
      <c r="J113" s="32" t="s">
        <v>276</v>
      </c>
      <c r="K113" s="30" t="s">
        <v>4879</v>
      </c>
      <c r="L113" s="30">
        <v>19980025</v>
      </c>
      <c r="M113" s="30">
        <v>11</v>
      </c>
      <c r="N113" s="30">
        <v>3</v>
      </c>
      <c r="O113" s="33">
        <v>9</v>
      </c>
      <c r="P113" s="34">
        <f t="shared" si="2"/>
        <v>6</v>
      </c>
      <c r="Q113" s="118">
        <v>4.6442861484861616E-4</v>
      </c>
      <c r="R113" s="125"/>
      <c r="S113" s="125"/>
      <c r="T113" s="125"/>
      <c r="U113" s="125"/>
      <c r="V113" s="125"/>
      <c r="W113" s="125"/>
      <c r="X113" s="125"/>
      <c r="Y113" s="125"/>
      <c r="Z113" s="125"/>
      <c r="AA113" s="125"/>
      <c r="AB113" s="125"/>
      <c r="AC113" s="126">
        <f t="shared" si="3"/>
        <v>0</v>
      </c>
      <c r="AD113" s="125"/>
      <c r="AE113" s="113"/>
    </row>
    <row r="114" spans="1:31" x14ac:dyDescent="0.25">
      <c r="A114" s="22"/>
      <c r="B114" s="30" t="s">
        <v>11</v>
      </c>
      <c r="C114" s="31" t="s">
        <v>5093</v>
      </c>
      <c r="D114" s="31" t="s">
        <v>5094</v>
      </c>
      <c r="E114" s="30" t="s">
        <v>5095</v>
      </c>
      <c r="F114" s="31" t="s">
        <v>305</v>
      </c>
      <c r="G114" s="31" t="s">
        <v>5096</v>
      </c>
      <c r="H114" s="31" t="s">
        <v>5097</v>
      </c>
      <c r="I114" s="32" t="s">
        <v>13</v>
      </c>
      <c r="J114" s="32" t="s">
        <v>392</v>
      </c>
      <c r="K114" s="30" t="s">
        <v>5092</v>
      </c>
      <c r="L114" s="30">
        <v>19981485</v>
      </c>
      <c r="M114" s="30">
        <v>2</v>
      </c>
      <c r="N114" s="30"/>
      <c r="O114" s="33">
        <v>4</v>
      </c>
      <c r="P114" s="34">
        <f t="shared" si="2"/>
        <v>4</v>
      </c>
      <c r="Q114" s="118">
        <v>1.0059984184670176E-2</v>
      </c>
      <c r="R114" s="125"/>
      <c r="S114" s="125"/>
      <c r="T114" s="125"/>
      <c r="U114" s="125"/>
      <c r="V114" s="125"/>
      <c r="W114" s="125"/>
      <c r="X114" s="125"/>
      <c r="Y114" s="125"/>
      <c r="Z114" s="125"/>
      <c r="AA114" s="125"/>
      <c r="AB114" s="125"/>
      <c r="AC114" s="126">
        <f t="shared" si="3"/>
        <v>0</v>
      </c>
      <c r="AD114" s="125"/>
      <c r="AE114" s="113"/>
    </row>
    <row r="115" spans="1:31" x14ac:dyDescent="0.25">
      <c r="A115" s="22"/>
      <c r="B115" s="30" t="s">
        <v>11</v>
      </c>
      <c r="C115" s="31" t="s">
        <v>5098</v>
      </c>
      <c r="D115" s="31"/>
      <c r="E115" s="30"/>
      <c r="F115" s="31"/>
      <c r="G115" s="31"/>
      <c r="H115" s="31"/>
      <c r="I115" s="32" t="s">
        <v>13</v>
      </c>
      <c r="J115" s="32" t="s">
        <v>4400</v>
      </c>
      <c r="K115" s="30" t="s">
        <v>4880</v>
      </c>
      <c r="L115" s="30">
        <v>19981886</v>
      </c>
      <c r="M115" s="30">
        <v>7</v>
      </c>
      <c r="N115" s="30">
        <v>30</v>
      </c>
      <c r="O115" s="33">
        <v>280</v>
      </c>
      <c r="P115" s="34">
        <f t="shared" si="2"/>
        <v>155</v>
      </c>
      <c r="Q115" s="118">
        <v>1.2133241492982038E-3</v>
      </c>
      <c r="R115" s="125"/>
      <c r="S115" s="125"/>
      <c r="T115" s="125"/>
      <c r="U115" s="125"/>
      <c r="V115" s="125"/>
      <c r="W115" s="125"/>
      <c r="X115" s="125"/>
      <c r="Y115" s="125"/>
      <c r="Z115" s="125"/>
      <c r="AA115" s="125"/>
      <c r="AB115" s="125"/>
      <c r="AC115" s="126">
        <f t="shared" si="3"/>
        <v>0</v>
      </c>
      <c r="AD115" s="125"/>
      <c r="AE115" s="113"/>
    </row>
    <row r="116" spans="1:31" x14ac:dyDescent="0.25">
      <c r="A116" s="22"/>
      <c r="B116" s="30" t="s">
        <v>11</v>
      </c>
      <c r="C116" s="31" t="s">
        <v>5100</v>
      </c>
      <c r="D116" s="31" t="s">
        <v>5101</v>
      </c>
      <c r="E116" s="30"/>
      <c r="F116" s="31"/>
      <c r="G116" s="31"/>
      <c r="H116" s="31" t="s">
        <v>5102</v>
      </c>
      <c r="I116" s="32" t="s">
        <v>13</v>
      </c>
      <c r="J116" s="32" t="s">
        <v>4400</v>
      </c>
      <c r="K116" s="30" t="s">
        <v>5099</v>
      </c>
      <c r="L116" s="30">
        <v>19982964</v>
      </c>
      <c r="M116" s="30">
        <v>4</v>
      </c>
      <c r="N116" s="30">
        <v>30</v>
      </c>
      <c r="O116" s="33">
        <v>30</v>
      </c>
      <c r="P116" s="34">
        <f t="shared" si="2"/>
        <v>30</v>
      </c>
      <c r="Q116" s="118">
        <v>3.7428412774406072E-3</v>
      </c>
      <c r="R116" s="125"/>
      <c r="S116" s="125"/>
      <c r="T116" s="125"/>
      <c r="U116" s="125"/>
      <c r="V116" s="125"/>
      <c r="W116" s="125"/>
      <c r="X116" s="125"/>
      <c r="Y116" s="125"/>
      <c r="Z116" s="125"/>
      <c r="AA116" s="125"/>
      <c r="AB116" s="125"/>
      <c r="AC116" s="126">
        <f t="shared" si="3"/>
        <v>0</v>
      </c>
      <c r="AD116" s="125"/>
      <c r="AE116" s="113"/>
    </row>
    <row r="117" spans="1:31" x14ac:dyDescent="0.25">
      <c r="A117" s="22"/>
      <c r="B117" s="30" t="s">
        <v>11</v>
      </c>
      <c r="C117" s="31" t="s">
        <v>5103</v>
      </c>
      <c r="D117" s="31" t="s">
        <v>479</v>
      </c>
      <c r="E117" s="32" t="s">
        <v>480</v>
      </c>
      <c r="F117" s="31" t="s">
        <v>481</v>
      </c>
      <c r="G117" s="31" t="s">
        <v>482</v>
      </c>
      <c r="H117" s="31" t="s">
        <v>483</v>
      </c>
      <c r="I117" s="32" t="s">
        <v>13</v>
      </c>
      <c r="J117" s="32" t="s">
        <v>484</v>
      </c>
      <c r="K117" s="30" t="s">
        <v>485</v>
      </c>
      <c r="L117" s="30">
        <v>19986156</v>
      </c>
      <c r="M117" s="30">
        <v>1</v>
      </c>
      <c r="N117" s="30">
        <v>10</v>
      </c>
      <c r="O117" s="33">
        <v>7</v>
      </c>
      <c r="P117" s="34">
        <f t="shared" si="2"/>
        <v>8.5</v>
      </c>
      <c r="Q117" s="118">
        <v>9.6353562059408229E-3</v>
      </c>
      <c r="R117" s="125"/>
      <c r="S117" s="125"/>
      <c r="T117" s="125"/>
      <c r="U117" s="125"/>
      <c r="V117" s="125"/>
      <c r="W117" s="125"/>
      <c r="X117" s="125"/>
      <c r="Y117" s="125"/>
      <c r="Z117" s="125"/>
      <c r="AA117" s="125"/>
      <c r="AB117" s="125"/>
      <c r="AC117" s="126">
        <f t="shared" si="3"/>
        <v>0</v>
      </c>
      <c r="AD117" s="125"/>
      <c r="AE117" s="113"/>
    </row>
    <row r="118" spans="1:31" x14ac:dyDescent="0.25">
      <c r="A118" s="22"/>
      <c r="B118" s="30" t="s">
        <v>11</v>
      </c>
      <c r="C118" s="31" t="s">
        <v>6448</v>
      </c>
      <c r="D118" s="31" t="s">
        <v>6449</v>
      </c>
      <c r="E118" s="32"/>
      <c r="F118" s="31"/>
      <c r="G118" s="31"/>
      <c r="H118" s="31"/>
      <c r="I118" s="32" t="s">
        <v>13</v>
      </c>
      <c r="J118" s="32" t="s">
        <v>4400</v>
      </c>
      <c r="K118" s="30" t="s">
        <v>4882</v>
      </c>
      <c r="L118" s="30">
        <v>19986156</v>
      </c>
      <c r="M118" s="30">
        <v>2</v>
      </c>
      <c r="N118" s="30">
        <v>20</v>
      </c>
      <c r="O118" s="33">
        <v>65</v>
      </c>
      <c r="P118" s="34">
        <f t="shared" si="2"/>
        <v>42.5</v>
      </c>
      <c r="Q118" s="118">
        <v>9.2905162022132476E-2</v>
      </c>
      <c r="R118" s="125"/>
      <c r="S118" s="125"/>
      <c r="T118" s="125"/>
      <c r="U118" s="125"/>
      <c r="V118" s="125"/>
      <c r="W118" s="125"/>
      <c r="X118" s="125"/>
      <c r="Y118" s="125"/>
      <c r="Z118" s="125"/>
      <c r="AA118" s="125"/>
      <c r="AB118" s="125"/>
      <c r="AC118" s="126">
        <f t="shared" si="3"/>
        <v>0</v>
      </c>
      <c r="AD118" s="125"/>
      <c r="AE118" s="113"/>
    </row>
    <row r="119" spans="1:31" x14ac:dyDescent="0.25">
      <c r="A119" s="22"/>
      <c r="B119" s="30" t="s">
        <v>11</v>
      </c>
      <c r="C119" s="31" t="s">
        <v>6450</v>
      </c>
      <c r="D119" s="31" t="s">
        <v>6451</v>
      </c>
      <c r="E119" s="32"/>
      <c r="F119" s="31"/>
      <c r="G119" s="31"/>
      <c r="H119" s="31" t="s">
        <v>6452</v>
      </c>
      <c r="I119" s="32" t="s">
        <v>13</v>
      </c>
      <c r="J119" s="32" t="s">
        <v>4400</v>
      </c>
      <c r="K119" s="30" t="s">
        <v>574</v>
      </c>
      <c r="L119" s="30">
        <v>19987145</v>
      </c>
      <c r="M119" s="30">
        <v>1</v>
      </c>
      <c r="N119" s="30">
        <v>7</v>
      </c>
      <c r="O119" s="33">
        <v>2</v>
      </c>
      <c r="P119" s="34">
        <f t="shared" si="2"/>
        <v>4.5</v>
      </c>
      <c r="Q119" s="118">
        <v>1.6690024103319469E-2</v>
      </c>
      <c r="R119" s="125"/>
      <c r="S119" s="125"/>
      <c r="T119" s="125"/>
      <c r="U119" s="125"/>
      <c r="V119" s="125"/>
      <c r="W119" s="125"/>
      <c r="X119" s="125"/>
      <c r="Y119" s="125"/>
      <c r="Z119" s="125"/>
      <c r="AA119" s="125"/>
      <c r="AB119" s="125"/>
      <c r="AC119" s="126">
        <f t="shared" si="3"/>
        <v>0</v>
      </c>
      <c r="AD119" s="125"/>
      <c r="AE119" s="113"/>
    </row>
    <row r="120" spans="1:31" x14ac:dyDescent="0.25">
      <c r="A120" s="22"/>
      <c r="B120" s="30" t="s">
        <v>11</v>
      </c>
      <c r="C120" s="31" t="s">
        <v>5104</v>
      </c>
      <c r="D120" s="31" t="s">
        <v>571</v>
      </c>
      <c r="E120" s="32" t="s">
        <v>85</v>
      </c>
      <c r="F120" s="31" t="s">
        <v>305</v>
      </c>
      <c r="G120" s="31" t="s">
        <v>5105</v>
      </c>
      <c r="H120" s="31" t="s">
        <v>572</v>
      </c>
      <c r="I120" s="32" t="s">
        <v>13</v>
      </c>
      <c r="J120" s="32" t="s">
        <v>573</v>
      </c>
      <c r="K120" s="30" t="s">
        <v>4883</v>
      </c>
      <c r="L120" s="30">
        <v>19987145</v>
      </c>
      <c r="M120" s="30">
        <v>2</v>
      </c>
      <c r="N120" s="30">
        <v>30</v>
      </c>
      <c r="O120" s="33">
        <v>38</v>
      </c>
      <c r="P120" s="34">
        <f t="shared" si="2"/>
        <v>34</v>
      </c>
      <c r="Q120" s="118">
        <v>1.9666024395941846E-2</v>
      </c>
      <c r="R120" s="125"/>
      <c r="S120" s="125"/>
      <c r="T120" s="125"/>
      <c r="U120" s="125"/>
      <c r="V120" s="125"/>
      <c r="W120" s="125"/>
      <c r="X120" s="125"/>
      <c r="Y120" s="125"/>
      <c r="Z120" s="125"/>
      <c r="AA120" s="125"/>
      <c r="AB120" s="125"/>
      <c r="AC120" s="126">
        <f t="shared" si="3"/>
        <v>0</v>
      </c>
      <c r="AD120" s="125"/>
      <c r="AE120" s="113"/>
    </row>
    <row r="121" spans="1:31" x14ac:dyDescent="0.25">
      <c r="A121" s="22"/>
      <c r="B121" s="30" t="s">
        <v>11</v>
      </c>
      <c r="C121" s="31" t="s">
        <v>3929</v>
      </c>
      <c r="D121" s="31" t="s">
        <v>201</v>
      </c>
      <c r="E121" s="32" t="s">
        <v>5106</v>
      </c>
      <c r="F121" s="31" t="s">
        <v>28</v>
      </c>
      <c r="G121" s="31" t="s">
        <v>202</v>
      </c>
      <c r="H121" s="31" t="s">
        <v>5107</v>
      </c>
      <c r="I121" s="32" t="s">
        <v>13</v>
      </c>
      <c r="J121" s="32" t="s">
        <v>30</v>
      </c>
      <c r="K121" s="30" t="s">
        <v>203</v>
      </c>
      <c r="L121" s="30">
        <v>19988263</v>
      </c>
      <c r="M121" s="30">
        <v>1</v>
      </c>
      <c r="N121" s="30">
        <v>389</v>
      </c>
      <c r="O121" s="33">
        <v>54</v>
      </c>
      <c r="P121" s="34">
        <f t="shared" si="2"/>
        <v>221.5</v>
      </c>
      <c r="Q121" s="118">
        <v>5.6631560751021243E-2</v>
      </c>
      <c r="R121" s="125"/>
      <c r="S121" s="125"/>
      <c r="T121" s="125"/>
      <c r="U121" s="125"/>
      <c r="V121" s="125"/>
      <c r="W121" s="125"/>
      <c r="X121" s="125"/>
      <c r="Y121" s="125"/>
      <c r="Z121" s="125"/>
      <c r="AA121" s="125"/>
      <c r="AB121" s="125"/>
      <c r="AC121" s="126">
        <f t="shared" si="3"/>
        <v>0</v>
      </c>
      <c r="AD121" s="125"/>
      <c r="AE121" s="113"/>
    </row>
    <row r="122" spans="1:31" x14ac:dyDescent="0.25">
      <c r="A122" s="22"/>
      <c r="B122" s="30" t="s">
        <v>11</v>
      </c>
      <c r="C122" s="31" t="s">
        <v>6453</v>
      </c>
      <c r="D122" s="31"/>
      <c r="E122" s="32"/>
      <c r="F122" s="31"/>
      <c r="G122" s="31"/>
      <c r="H122" s="31"/>
      <c r="I122" s="32" t="s">
        <v>13</v>
      </c>
      <c r="J122" s="32" t="s">
        <v>4400</v>
      </c>
      <c r="K122" s="30" t="s">
        <v>4884</v>
      </c>
      <c r="L122" s="30">
        <v>19988263</v>
      </c>
      <c r="M122" s="30">
        <v>3</v>
      </c>
      <c r="N122" s="30">
        <v>389</v>
      </c>
      <c r="O122" s="33">
        <v>479</v>
      </c>
      <c r="P122" s="34">
        <f t="shared" si="2"/>
        <v>434</v>
      </c>
      <c r="Q122" s="118">
        <v>0.76939417995286641</v>
      </c>
      <c r="R122" s="125"/>
      <c r="S122" s="125"/>
      <c r="T122" s="125"/>
      <c r="U122" s="125"/>
      <c r="V122" s="125"/>
      <c r="W122" s="125"/>
      <c r="X122" s="125"/>
      <c r="Y122" s="125"/>
      <c r="Z122" s="125"/>
      <c r="AA122" s="125"/>
      <c r="AB122" s="125"/>
      <c r="AC122" s="126">
        <f t="shared" si="3"/>
        <v>0</v>
      </c>
      <c r="AD122" s="125"/>
      <c r="AE122" s="113"/>
    </row>
    <row r="123" spans="1:31" x14ac:dyDescent="0.25">
      <c r="A123" s="22"/>
      <c r="B123" s="30" t="s">
        <v>11</v>
      </c>
      <c r="C123" s="31" t="s">
        <v>5108</v>
      </c>
      <c r="D123" s="31" t="s">
        <v>5109</v>
      </c>
      <c r="E123" s="30"/>
      <c r="F123" s="31"/>
      <c r="G123" s="31" t="s">
        <v>5110</v>
      </c>
      <c r="H123" s="31"/>
      <c r="I123" s="32" t="s">
        <v>13</v>
      </c>
      <c r="J123" s="32" t="s">
        <v>4400</v>
      </c>
      <c r="K123" s="30" t="s">
        <v>4885</v>
      </c>
      <c r="L123" s="30">
        <v>19988366</v>
      </c>
      <c r="M123" s="30">
        <v>1</v>
      </c>
      <c r="N123" s="30">
        <v>141</v>
      </c>
      <c r="O123" s="33">
        <v>88</v>
      </c>
      <c r="P123" s="34">
        <f t="shared" si="2"/>
        <v>114.5</v>
      </c>
      <c r="Q123" s="118">
        <v>0.18087831796168052</v>
      </c>
      <c r="R123" s="125"/>
      <c r="S123" s="125"/>
      <c r="T123" s="125"/>
      <c r="U123" s="125"/>
      <c r="V123" s="125"/>
      <c r="W123" s="125"/>
      <c r="X123" s="125"/>
      <c r="Y123" s="125"/>
      <c r="Z123" s="125"/>
      <c r="AA123" s="125"/>
      <c r="AB123" s="125"/>
      <c r="AC123" s="126">
        <f t="shared" si="3"/>
        <v>0</v>
      </c>
      <c r="AD123" s="125"/>
      <c r="AE123" s="113"/>
    </row>
    <row r="124" spans="1:31" x14ac:dyDescent="0.25">
      <c r="A124" s="22"/>
      <c r="B124" s="30" t="s">
        <v>11</v>
      </c>
      <c r="C124" s="31" t="s">
        <v>5111</v>
      </c>
      <c r="D124" s="31" t="s">
        <v>5112</v>
      </c>
      <c r="E124" s="32"/>
      <c r="F124" s="31"/>
      <c r="G124" s="31" t="s">
        <v>4946</v>
      </c>
      <c r="H124" s="31"/>
      <c r="I124" s="32" t="s">
        <v>13</v>
      </c>
      <c r="J124" s="32" t="s">
        <v>4400</v>
      </c>
      <c r="K124" s="30" t="s">
        <v>4886</v>
      </c>
      <c r="L124" s="30">
        <v>19988977</v>
      </c>
      <c r="M124" s="30">
        <v>1</v>
      </c>
      <c r="N124" s="30">
        <v>3</v>
      </c>
      <c r="O124" s="33">
        <v>2</v>
      </c>
      <c r="P124" s="34">
        <f t="shared" si="2"/>
        <v>2.5</v>
      </c>
      <c r="Q124" s="118">
        <v>1.3184227072065273E-4</v>
      </c>
      <c r="R124" s="125"/>
      <c r="S124" s="125"/>
      <c r="T124" s="125"/>
      <c r="U124" s="125"/>
      <c r="V124" s="125"/>
      <c r="W124" s="125"/>
      <c r="X124" s="125"/>
      <c r="Y124" s="125"/>
      <c r="Z124" s="125"/>
      <c r="AA124" s="125"/>
      <c r="AB124" s="125"/>
      <c r="AC124" s="126">
        <f t="shared" si="3"/>
        <v>0</v>
      </c>
      <c r="AD124" s="125"/>
      <c r="AE124" s="113"/>
    </row>
    <row r="125" spans="1:31" x14ac:dyDescent="0.25">
      <c r="A125" s="22"/>
      <c r="B125" s="30" t="s">
        <v>11</v>
      </c>
      <c r="C125" s="31" t="s">
        <v>5111</v>
      </c>
      <c r="D125" s="31" t="s">
        <v>5111</v>
      </c>
      <c r="E125" s="32"/>
      <c r="F125" s="31"/>
      <c r="G125" s="31"/>
      <c r="H125" s="31"/>
      <c r="I125" s="32" t="s">
        <v>13</v>
      </c>
      <c r="J125" s="32"/>
      <c r="K125" s="30" t="s">
        <v>4887</v>
      </c>
      <c r="L125" s="30">
        <v>19988977</v>
      </c>
      <c r="M125" s="30">
        <v>6</v>
      </c>
      <c r="N125" s="30">
        <v>5</v>
      </c>
      <c r="O125" s="33">
        <v>3</v>
      </c>
      <c r="P125" s="34">
        <f t="shared" si="2"/>
        <v>4</v>
      </c>
      <c r="Q125" s="118">
        <v>6.9760938363564365E-5</v>
      </c>
      <c r="R125" s="125"/>
      <c r="S125" s="125"/>
      <c r="T125" s="125"/>
      <c r="U125" s="125"/>
      <c r="V125" s="125"/>
      <c r="W125" s="125"/>
      <c r="X125" s="125"/>
      <c r="Y125" s="125"/>
      <c r="Z125" s="125"/>
      <c r="AA125" s="125"/>
      <c r="AB125" s="125"/>
      <c r="AC125" s="126">
        <f t="shared" si="3"/>
        <v>0</v>
      </c>
      <c r="AD125" s="125"/>
      <c r="AE125" s="113"/>
    </row>
    <row r="126" spans="1:31" x14ac:dyDescent="0.25">
      <c r="A126" s="22"/>
      <c r="B126" s="30" t="s">
        <v>11</v>
      </c>
      <c r="C126" s="31" t="s">
        <v>5114</v>
      </c>
      <c r="D126" s="31" t="s">
        <v>5115</v>
      </c>
      <c r="E126" s="30" t="s">
        <v>5116</v>
      </c>
      <c r="F126" s="31" t="s">
        <v>18</v>
      </c>
      <c r="G126" s="31" t="s">
        <v>5117</v>
      </c>
      <c r="H126" s="31" t="s">
        <v>5118</v>
      </c>
      <c r="I126" s="32" t="s">
        <v>13</v>
      </c>
      <c r="J126" s="32" t="s">
        <v>797</v>
      </c>
      <c r="K126" s="30" t="s">
        <v>5113</v>
      </c>
      <c r="L126" s="30">
        <v>19989500</v>
      </c>
      <c r="M126" s="30">
        <v>3</v>
      </c>
      <c r="N126" s="30">
        <v>183</v>
      </c>
      <c r="O126" s="33">
        <v>606</v>
      </c>
      <c r="P126" s="34">
        <f t="shared" si="2"/>
        <v>394.5</v>
      </c>
      <c r="Q126" s="118">
        <v>1.9352290536907551E-2</v>
      </c>
      <c r="R126" s="125"/>
      <c r="S126" s="125"/>
      <c r="T126" s="125"/>
      <c r="U126" s="125"/>
      <c r="V126" s="125"/>
      <c r="W126" s="125"/>
      <c r="X126" s="125"/>
      <c r="Y126" s="125"/>
      <c r="Z126" s="125"/>
      <c r="AA126" s="125"/>
      <c r="AB126" s="125"/>
      <c r="AC126" s="126">
        <f t="shared" si="3"/>
        <v>0</v>
      </c>
      <c r="AD126" s="125"/>
      <c r="AE126" s="113"/>
    </row>
    <row r="127" spans="1:31" x14ac:dyDescent="0.25">
      <c r="A127" s="22"/>
      <c r="B127" s="30" t="s">
        <v>11</v>
      </c>
      <c r="C127" s="31" t="s">
        <v>5120</v>
      </c>
      <c r="D127" s="31" t="s">
        <v>463</v>
      </c>
      <c r="E127" s="30" t="s">
        <v>113</v>
      </c>
      <c r="F127" s="31" t="s">
        <v>15</v>
      </c>
      <c r="G127" s="31" t="s">
        <v>5121</v>
      </c>
      <c r="H127" s="31" t="s">
        <v>5122</v>
      </c>
      <c r="I127" s="32" t="s">
        <v>13</v>
      </c>
      <c r="J127" s="32" t="s">
        <v>372</v>
      </c>
      <c r="K127" s="30" t="s">
        <v>5119</v>
      </c>
      <c r="L127" s="30">
        <v>19990096</v>
      </c>
      <c r="M127" s="30">
        <v>2</v>
      </c>
      <c r="N127" s="30">
        <v>46</v>
      </c>
      <c r="O127" s="33">
        <v>2383</v>
      </c>
      <c r="P127" s="34">
        <f t="shared" si="2"/>
        <v>1214.5</v>
      </c>
      <c r="Q127" s="118">
        <v>0.15472387466208556</v>
      </c>
      <c r="R127" s="125"/>
      <c r="S127" s="125"/>
      <c r="T127" s="125"/>
      <c r="U127" s="125"/>
      <c r="V127" s="125"/>
      <c r="W127" s="125"/>
      <c r="X127" s="125"/>
      <c r="Y127" s="125"/>
      <c r="Z127" s="125"/>
      <c r="AA127" s="125"/>
      <c r="AB127" s="125"/>
      <c r="AC127" s="126">
        <f t="shared" si="3"/>
        <v>0</v>
      </c>
      <c r="AD127" s="125"/>
      <c r="AE127" s="113"/>
    </row>
    <row r="128" spans="1:31" x14ac:dyDescent="0.25">
      <c r="A128" s="22"/>
      <c r="B128" s="30" t="s">
        <v>11</v>
      </c>
      <c r="C128" s="31" t="s">
        <v>5124</v>
      </c>
      <c r="D128" s="31" t="s">
        <v>1075</v>
      </c>
      <c r="E128" s="30" t="s">
        <v>5125</v>
      </c>
      <c r="F128" s="31" t="s">
        <v>18</v>
      </c>
      <c r="G128" s="31" t="s">
        <v>5126</v>
      </c>
      <c r="H128" s="31" t="s">
        <v>1076</v>
      </c>
      <c r="I128" s="32" t="s">
        <v>13</v>
      </c>
      <c r="J128" s="32" t="s">
        <v>19</v>
      </c>
      <c r="K128" s="30" t="s">
        <v>5123</v>
      </c>
      <c r="L128" s="30">
        <v>19992938</v>
      </c>
      <c r="M128" s="30">
        <v>11</v>
      </c>
      <c r="N128" s="30">
        <v>460</v>
      </c>
      <c r="O128" s="33">
        <v>180</v>
      </c>
      <c r="P128" s="34">
        <f t="shared" si="2"/>
        <v>320</v>
      </c>
      <c r="Q128" s="118">
        <v>2.4061959260917084E-2</v>
      </c>
      <c r="R128" s="125"/>
      <c r="S128" s="125"/>
      <c r="T128" s="125"/>
      <c r="U128" s="125"/>
      <c r="V128" s="125"/>
      <c r="W128" s="125"/>
      <c r="X128" s="125"/>
      <c r="Y128" s="125"/>
      <c r="Z128" s="125"/>
      <c r="AA128" s="125"/>
      <c r="AB128" s="125"/>
      <c r="AC128" s="126">
        <f t="shared" si="3"/>
        <v>0</v>
      </c>
      <c r="AD128" s="125"/>
      <c r="AE128" s="113"/>
    </row>
    <row r="129" spans="1:31" x14ac:dyDescent="0.25">
      <c r="A129" s="22"/>
      <c r="B129" s="30" t="s">
        <v>11</v>
      </c>
      <c r="C129" s="31" t="s">
        <v>5127</v>
      </c>
      <c r="D129" s="31" t="s">
        <v>5064</v>
      </c>
      <c r="E129" s="32"/>
      <c r="F129" s="31"/>
      <c r="G129" s="31"/>
      <c r="H129" s="31" t="s">
        <v>5128</v>
      </c>
      <c r="I129" s="32" t="s">
        <v>13</v>
      </c>
      <c r="J129" s="32" t="s">
        <v>4400</v>
      </c>
      <c r="K129" s="30" t="s">
        <v>4891</v>
      </c>
      <c r="L129" s="30">
        <v>19994722</v>
      </c>
      <c r="M129" s="30">
        <v>1</v>
      </c>
      <c r="N129" s="30">
        <v>4</v>
      </c>
      <c r="O129" s="33">
        <v>11</v>
      </c>
      <c r="P129" s="34">
        <f t="shared" si="2"/>
        <v>7.5</v>
      </c>
      <c r="Q129" s="118">
        <v>1.204891773908477E-2</v>
      </c>
      <c r="R129" s="125"/>
      <c r="S129" s="125"/>
      <c r="T129" s="125"/>
      <c r="U129" s="125"/>
      <c r="V129" s="125"/>
      <c r="W129" s="125"/>
      <c r="X129" s="125"/>
      <c r="Y129" s="125"/>
      <c r="Z129" s="125"/>
      <c r="AA129" s="125"/>
      <c r="AB129" s="125"/>
      <c r="AC129" s="126">
        <f t="shared" si="3"/>
        <v>0</v>
      </c>
      <c r="AD129" s="125"/>
      <c r="AE129" s="113"/>
    </row>
    <row r="130" spans="1:31" x14ac:dyDescent="0.25">
      <c r="A130" s="22"/>
      <c r="B130" s="30" t="s">
        <v>11</v>
      </c>
      <c r="C130" s="31" t="s">
        <v>5127</v>
      </c>
      <c r="D130" s="31" t="s">
        <v>5064</v>
      </c>
      <c r="E130" s="32"/>
      <c r="F130" s="31"/>
      <c r="G130" s="31"/>
      <c r="H130" s="31"/>
      <c r="I130" s="32" t="s">
        <v>13</v>
      </c>
      <c r="J130" s="32" t="s">
        <v>4400</v>
      </c>
      <c r="K130" s="30" t="s">
        <v>912</v>
      </c>
      <c r="L130" s="30">
        <v>19994722</v>
      </c>
      <c r="M130" s="30">
        <v>2</v>
      </c>
      <c r="N130" s="30">
        <v>6</v>
      </c>
      <c r="O130" s="33">
        <v>12</v>
      </c>
      <c r="P130" s="34">
        <f t="shared" si="2"/>
        <v>9</v>
      </c>
      <c r="Q130" s="118">
        <v>6.0696497242619066E-2</v>
      </c>
      <c r="R130" s="125"/>
      <c r="S130" s="125"/>
      <c r="T130" s="125"/>
      <c r="U130" s="125"/>
      <c r="V130" s="125"/>
      <c r="W130" s="125"/>
      <c r="X130" s="125"/>
      <c r="Y130" s="125"/>
      <c r="Z130" s="125"/>
      <c r="AA130" s="125"/>
      <c r="AB130" s="125"/>
      <c r="AC130" s="126">
        <f t="shared" si="3"/>
        <v>0</v>
      </c>
      <c r="AD130" s="125"/>
      <c r="AE130" s="113"/>
    </row>
    <row r="131" spans="1:31" x14ac:dyDescent="0.25">
      <c r="A131" s="22"/>
      <c r="B131" s="30" t="s">
        <v>11</v>
      </c>
      <c r="C131" s="31" t="s">
        <v>5129</v>
      </c>
      <c r="D131" s="31" t="s">
        <v>5130</v>
      </c>
      <c r="E131" s="32" t="s">
        <v>1206</v>
      </c>
      <c r="F131" s="31" t="s">
        <v>151</v>
      </c>
      <c r="G131" s="31" t="s">
        <v>5131</v>
      </c>
      <c r="H131" s="31" t="s">
        <v>1207</v>
      </c>
      <c r="I131" s="32" t="s">
        <v>13</v>
      </c>
      <c r="J131" s="32" t="s">
        <v>1208</v>
      </c>
      <c r="K131" s="30" t="s">
        <v>4892</v>
      </c>
      <c r="L131" s="30">
        <v>19997076</v>
      </c>
      <c r="M131" s="30">
        <v>1</v>
      </c>
      <c r="N131" s="30"/>
      <c r="O131" s="33">
        <v>4</v>
      </c>
      <c r="P131" s="34">
        <f t="shared" si="2"/>
        <v>4</v>
      </c>
      <c r="Q131" s="118">
        <v>8.3994278432704709E-4</v>
      </c>
      <c r="R131" s="125"/>
      <c r="S131" s="125"/>
      <c r="T131" s="125"/>
      <c r="U131" s="125"/>
      <c r="V131" s="125"/>
      <c r="W131" s="125"/>
      <c r="X131" s="125"/>
      <c r="Y131" s="125"/>
      <c r="Z131" s="125"/>
      <c r="AA131" s="125"/>
      <c r="AB131" s="125"/>
      <c r="AC131" s="126">
        <f t="shared" si="3"/>
        <v>0</v>
      </c>
      <c r="AD131" s="125"/>
      <c r="AE131" s="113"/>
    </row>
    <row r="132" spans="1:31" x14ac:dyDescent="0.25">
      <c r="A132" s="22"/>
      <c r="B132" s="30" t="s">
        <v>11</v>
      </c>
      <c r="C132" s="31" t="s">
        <v>6459</v>
      </c>
      <c r="D132" s="31" t="s">
        <v>6460</v>
      </c>
      <c r="E132" s="32"/>
      <c r="F132" s="31" t="s">
        <v>6387</v>
      </c>
      <c r="G132" s="31" t="s">
        <v>5064</v>
      </c>
      <c r="H132" s="31" t="s">
        <v>6461</v>
      </c>
      <c r="I132" s="32" t="s">
        <v>13</v>
      </c>
      <c r="J132" s="32" t="s">
        <v>1208</v>
      </c>
      <c r="K132" s="30" t="s">
        <v>1209</v>
      </c>
      <c r="L132" s="30">
        <v>19997076</v>
      </c>
      <c r="M132" s="30">
        <v>2</v>
      </c>
      <c r="N132" s="30"/>
      <c r="O132" s="33">
        <v>5</v>
      </c>
      <c r="P132" s="34">
        <f t="shared" si="2"/>
        <v>5</v>
      </c>
      <c r="Q132" s="118">
        <v>6.6312428501133773E-4</v>
      </c>
      <c r="R132" s="125"/>
      <c r="S132" s="125"/>
      <c r="T132" s="125"/>
      <c r="U132" s="125"/>
      <c r="V132" s="125"/>
      <c r="W132" s="125"/>
      <c r="X132" s="125"/>
      <c r="Y132" s="125"/>
      <c r="Z132" s="125"/>
      <c r="AA132" s="125"/>
      <c r="AB132" s="125"/>
      <c r="AC132" s="126">
        <f t="shared" si="3"/>
        <v>0</v>
      </c>
      <c r="AD132" s="125"/>
      <c r="AE132" s="113"/>
    </row>
    <row r="133" spans="1:31" x14ac:dyDescent="0.25">
      <c r="A133" s="22"/>
      <c r="B133" s="30" t="s">
        <v>11</v>
      </c>
      <c r="C133" s="31" t="s">
        <v>5132</v>
      </c>
      <c r="D133" s="31" t="s">
        <v>5133</v>
      </c>
      <c r="E133" s="30" t="s">
        <v>5134</v>
      </c>
      <c r="F133" s="31" t="s">
        <v>100</v>
      </c>
      <c r="G133" s="31" t="s">
        <v>5135</v>
      </c>
      <c r="H133" s="31" t="s">
        <v>759</v>
      </c>
      <c r="I133" s="32" t="s">
        <v>13</v>
      </c>
      <c r="J133" s="32" t="s">
        <v>760</v>
      </c>
      <c r="K133" s="30" t="s">
        <v>4893</v>
      </c>
      <c r="L133" s="30">
        <v>19999393</v>
      </c>
      <c r="M133" s="30">
        <v>2</v>
      </c>
      <c r="N133" s="30">
        <v>40</v>
      </c>
      <c r="O133" s="33">
        <v>1</v>
      </c>
      <c r="P133" s="34">
        <f t="shared" si="2"/>
        <v>20.5</v>
      </c>
      <c r="Q133" s="118">
        <v>5.5534919971414335E-3</v>
      </c>
      <c r="R133" s="125"/>
      <c r="S133" s="125"/>
      <c r="T133" s="125"/>
      <c r="U133" s="125"/>
      <c r="V133" s="125"/>
      <c r="W133" s="125"/>
      <c r="X133" s="125"/>
      <c r="Y133" s="125"/>
      <c r="Z133" s="125"/>
      <c r="AA133" s="125"/>
      <c r="AB133" s="125"/>
      <c r="AC133" s="126">
        <f t="shared" si="3"/>
        <v>0</v>
      </c>
      <c r="AD133" s="125"/>
      <c r="AE133" s="113"/>
    </row>
    <row r="134" spans="1:31" x14ac:dyDescent="0.25">
      <c r="A134" s="22"/>
      <c r="B134" s="30" t="s">
        <v>11</v>
      </c>
      <c r="C134" s="31" t="s">
        <v>5137</v>
      </c>
      <c r="D134" s="31" t="s">
        <v>1121</v>
      </c>
      <c r="E134" s="30" t="s">
        <v>5138</v>
      </c>
      <c r="F134" s="31" t="s">
        <v>28</v>
      </c>
      <c r="G134" s="31" t="s">
        <v>5139</v>
      </c>
      <c r="H134" s="31" t="s">
        <v>1122</v>
      </c>
      <c r="I134" s="32" t="s">
        <v>13</v>
      </c>
      <c r="J134" s="32" t="s">
        <v>1123</v>
      </c>
      <c r="K134" s="30" t="s">
        <v>5136</v>
      </c>
      <c r="L134" s="30">
        <v>20001247</v>
      </c>
      <c r="M134" s="30">
        <v>7</v>
      </c>
      <c r="N134" s="30">
        <v>2</v>
      </c>
      <c r="O134" s="33">
        <v>4</v>
      </c>
      <c r="P134" s="34">
        <f t="shared" si="2"/>
        <v>3</v>
      </c>
      <c r="Q134" s="118">
        <v>2.0218811008709384E-2</v>
      </c>
      <c r="R134" s="125"/>
      <c r="S134" s="125"/>
      <c r="T134" s="125"/>
      <c r="U134" s="125"/>
      <c r="V134" s="125"/>
      <c r="W134" s="125"/>
      <c r="X134" s="125"/>
      <c r="Y134" s="125"/>
      <c r="Z134" s="125"/>
      <c r="AA134" s="125"/>
      <c r="AB134" s="125"/>
      <c r="AC134" s="126">
        <f t="shared" si="3"/>
        <v>0</v>
      </c>
      <c r="AD134" s="125"/>
      <c r="AE134" s="113"/>
    </row>
    <row r="135" spans="1:31" x14ac:dyDescent="0.25">
      <c r="A135" s="22"/>
      <c r="B135" s="30" t="s">
        <v>11</v>
      </c>
      <c r="C135" s="31" t="s">
        <v>5141</v>
      </c>
      <c r="D135" s="31" t="s">
        <v>499</v>
      </c>
      <c r="E135" s="30" t="s">
        <v>68</v>
      </c>
      <c r="F135" s="31" t="s">
        <v>132</v>
      </c>
      <c r="G135" s="31" t="s">
        <v>5142</v>
      </c>
      <c r="H135" s="31" t="s">
        <v>500</v>
      </c>
      <c r="I135" s="32" t="s">
        <v>13</v>
      </c>
      <c r="J135" s="32" t="s">
        <v>251</v>
      </c>
      <c r="K135" s="30" t="s">
        <v>5140</v>
      </c>
      <c r="L135" s="30">
        <v>20001976</v>
      </c>
      <c r="M135" s="30">
        <v>3</v>
      </c>
      <c r="N135" s="30">
        <v>60</v>
      </c>
      <c r="O135" s="33">
        <v>1530</v>
      </c>
      <c r="P135" s="34">
        <f t="shared" si="2"/>
        <v>795</v>
      </c>
      <c r="Q135" s="118">
        <v>9.1467001619313093E-2</v>
      </c>
      <c r="R135" s="125"/>
      <c r="S135" s="125"/>
      <c r="T135" s="125"/>
      <c r="U135" s="125"/>
      <c r="V135" s="125"/>
      <c r="W135" s="125"/>
      <c r="X135" s="125"/>
      <c r="Y135" s="125"/>
      <c r="Z135" s="125"/>
      <c r="AA135" s="125"/>
      <c r="AB135" s="125"/>
      <c r="AC135" s="126">
        <f t="shared" si="3"/>
        <v>0</v>
      </c>
      <c r="AD135" s="125"/>
      <c r="AE135" s="113"/>
    </row>
    <row r="136" spans="1:31" x14ac:dyDescent="0.25">
      <c r="A136" s="22"/>
      <c r="B136" s="30" t="s">
        <v>11</v>
      </c>
      <c r="C136" s="31" t="s">
        <v>6467</v>
      </c>
      <c r="D136" s="31" t="s">
        <v>409</v>
      </c>
      <c r="E136" s="32"/>
      <c r="F136" s="31"/>
      <c r="G136" s="31" t="s">
        <v>6468</v>
      </c>
      <c r="H136" s="31" t="s">
        <v>6469</v>
      </c>
      <c r="I136" s="32" t="s">
        <v>13</v>
      </c>
      <c r="J136" s="32" t="s">
        <v>411</v>
      </c>
      <c r="K136" s="30" t="s">
        <v>412</v>
      </c>
      <c r="L136" s="30">
        <v>20001982</v>
      </c>
      <c r="M136" s="30">
        <v>1</v>
      </c>
      <c r="N136" s="30">
        <v>47</v>
      </c>
      <c r="O136" s="33">
        <v>67</v>
      </c>
      <c r="P136" s="34">
        <f t="shared" ref="P136:P199" si="4">AVERAGE(N136:O136)</f>
        <v>57</v>
      </c>
      <c r="Q136" s="118">
        <v>8.6901789582322156E-2</v>
      </c>
      <c r="R136" s="125"/>
      <c r="S136" s="125"/>
      <c r="T136" s="125"/>
      <c r="U136" s="125"/>
      <c r="V136" s="125"/>
      <c r="W136" s="125"/>
      <c r="X136" s="125"/>
      <c r="Y136" s="125"/>
      <c r="Z136" s="125"/>
      <c r="AA136" s="125"/>
      <c r="AB136" s="125"/>
      <c r="AC136" s="126">
        <f t="shared" ref="AC136:AC199" si="5">AB136*P136</f>
        <v>0</v>
      </c>
      <c r="AD136" s="125"/>
      <c r="AE136" s="113"/>
    </row>
    <row r="137" spans="1:31" x14ac:dyDescent="0.25">
      <c r="A137" s="22"/>
      <c r="B137" s="30" t="s">
        <v>11</v>
      </c>
      <c r="C137" s="31" t="s">
        <v>5143</v>
      </c>
      <c r="D137" s="31" t="s">
        <v>409</v>
      </c>
      <c r="E137" s="32" t="s">
        <v>5144</v>
      </c>
      <c r="F137" s="31" t="s">
        <v>305</v>
      </c>
      <c r="G137" s="31" t="s">
        <v>5145</v>
      </c>
      <c r="H137" s="31" t="s">
        <v>410</v>
      </c>
      <c r="I137" s="32" t="s">
        <v>13</v>
      </c>
      <c r="J137" s="32" t="s">
        <v>411</v>
      </c>
      <c r="K137" s="30" t="s">
        <v>4894</v>
      </c>
      <c r="L137" s="30">
        <v>20001982</v>
      </c>
      <c r="M137" s="30">
        <v>2</v>
      </c>
      <c r="N137" s="30">
        <v>26</v>
      </c>
      <c r="O137" s="33">
        <v>27</v>
      </c>
      <c r="P137" s="34">
        <f t="shared" si="4"/>
        <v>26.5</v>
      </c>
      <c r="Q137" s="118">
        <v>6.4804163041132276E-2</v>
      </c>
      <c r="R137" s="125"/>
      <c r="S137" s="125"/>
      <c r="T137" s="125"/>
      <c r="U137" s="125"/>
      <c r="V137" s="125"/>
      <c r="W137" s="125"/>
      <c r="X137" s="125"/>
      <c r="Y137" s="125"/>
      <c r="Z137" s="125"/>
      <c r="AA137" s="125"/>
      <c r="AB137" s="125"/>
      <c r="AC137" s="126">
        <f t="shared" si="5"/>
        <v>0</v>
      </c>
      <c r="AD137" s="125"/>
      <c r="AE137" s="113"/>
    </row>
    <row r="138" spans="1:31" x14ac:dyDescent="0.25">
      <c r="A138" s="22"/>
      <c r="B138" s="30" t="s">
        <v>11</v>
      </c>
      <c r="C138" s="31" t="s">
        <v>6470</v>
      </c>
      <c r="D138" s="31" t="s">
        <v>6471</v>
      </c>
      <c r="E138" s="32"/>
      <c r="F138" s="31"/>
      <c r="G138" s="31" t="s">
        <v>4946</v>
      </c>
      <c r="H138" s="31"/>
      <c r="I138" s="32" t="s">
        <v>13</v>
      </c>
      <c r="J138" s="32" t="s">
        <v>4400</v>
      </c>
      <c r="K138" s="30" t="s">
        <v>1068</v>
      </c>
      <c r="L138" s="30">
        <v>20003536</v>
      </c>
      <c r="M138" s="30">
        <v>1</v>
      </c>
      <c r="N138" s="30">
        <v>60</v>
      </c>
      <c r="O138" s="33">
        <v>150</v>
      </c>
      <c r="P138" s="34">
        <f t="shared" si="4"/>
        <v>105</v>
      </c>
      <c r="Q138" s="118">
        <v>1.2554497839457361E-2</v>
      </c>
      <c r="R138" s="125"/>
      <c r="S138" s="125"/>
      <c r="T138" s="125"/>
      <c r="U138" s="125"/>
      <c r="V138" s="125"/>
      <c r="W138" s="125"/>
      <c r="X138" s="125"/>
      <c r="Y138" s="125"/>
      <c r="Z138" s="125"/>
      <c r="AA138" s="125"/>
      <c r="AB138" s="125"/>
      <c r="AC138" s="126">
        <f t="shared" si="5"/>
        <v>0</v>
      </c>
      <c r="AD138" s="125"/>
      <c r="AE138" s="113"/>
    </row>
    <row r="139" spans="1:31" x14ac:dyDescent="0.25">
      <c r="A139" s="22"/>
      <c r="B139" s="30" t="s">
        <v>11</v>
      </c>
      <c r="C139" s="31" t="s">
        <v>5146</v>
      </c>
      <c r="D139" s="31" t="s">
        <v>5147</v>
      </c>
      <c r="E139" s="32" t="s">
        <v>5148</v>
      </c>
      <c r="F139" s="31" t="s">
        <v>1566</v>
      </c>
      <c r="G139" s="31">
        <v>250</v>
      </c>
      <c r="H139" s="31" t="s">
        <v>1067</v>
      </c>
      <c r="I139" s="32" t="s">
        <v>13</v>
      </c>
      <c r="J139" s="32" t="s">
        <v>4400</v>
      </c>
      <c r="K139" s="30" t="s">
        <v>4895</v>
      </c>
      <c r="L139" s="30" t="s">
        <v>5149</v>
      </c>
      <c r="M139" s="30">
        <v>2</v>
      </c>
      <c r="N139" s="30">
        <v>60</v>
      </c>
      <c r="O139" s="33">
        <v>210</v>
      </c>
      <c r="P139" s="34">
        <f t="shared" si="4"/>
        <v>135</v>
      </c>
      <c r="Q139" s="118">
        <v>1.4233340069140336E-3</v>
      </c>
      <c r="R139" s="125"/>
      <c r="S139" s="125"/>
      <c r="T139" s="125"/>
      <c r="U139" s="125"/>
      <c r="V139" s="125"/>
      <c r="W139" s="125"/>
      <c r="X139" s="125"/>
      <c r="Y139" s="125"/>
      <c r="Z139" s="125"/>
      <c r="AA139" s="125"/>
      <c r="AB139" s="125"/>
      <c r="AC139" s="126">
        <f t="shared" si="5"/>
        <v>0</v>
      </c>
      <c r="AD139" s="125"/>
      <c r="AE139" s="113"/>
    </row>
    <row r="140" spans="1:31" x14ac:dyDescent="0.25">
      <c r="A140" s="22"/>
      <c r="B140" s="30" t="s">
        <v>11</v>
      </c>
      <c r="C140" s="31" t="s">
        <v>6472</v>
      </c>
      <c r="D140" s="31" t="s">
        <v>6473</v>
      </c>
      <c r="E140" s="32"/>
      <c r="F140" s="31"/>
      <c r="G140" s="31"/>
      <c r="H140" s="31" t="s">
        <v>6474</v>
      </c>
      <c r="I140" s="32" t="s">
        <v>13</v>
      </c>
      <c r="J140" s="32" t="s">
        <v>4400</v>
      </c>
      <c r="K140" s="30" t="s">
        <v>4896</v>
      </c>
      <c r="L140" s="30">
        <v>20005911</v>
      </c>
      <c r="M140" s="30">
        <v>1</v>
      </c>
      <c r="N140" s="30">
        <v>2790</v>
      </c>
      <c r="O140" s="33">
        <v>4800</v>
      </c>
      <c r="P140" s="34">
        <f t="shared" si="4"/>
        <v>3795</v>
      </c>
      <c r="Q140" s="118">
        <v>0.11336591784698628</v>
      </c>
      <c r="R140" s="125"/>
      <c r="S140" s="125"/>
      <c r="T140" s="125"/>
      <c r="U140" s="125"/>
      <c r="V140" s="125"/>
      <c r="W140" s="125"/>
      <c r="X140" s="125"/>
      <c r="Y140" s="125"/>
      <c r="Z140" s="125"/>
      <c r="AA140" s="125"/>
      <c r="AB140" s="125"/>
      <c r="AC140" s="126">
        <f t="shared" si="5"/>
        <v>0</v>
      </c>
      <c r="AD140" s="125"/>
      <c r="AE140" s="113"/>
    </row>
    <row r="141" spans="1:31" x14ac:dyDescent="0.25">
      <c r="A141" s="22"/>
      <c r="B141" s="30" t="s">
        <v>11</v>
      </c>
      <c r="C141" s="31" t="s">
        <v>5150</v>
      </c>
      <c r="D141" s="31" t="s">
        <v>362</v>
      </c>
      <c r="E141" s="32" t="s">
        <v>97</v>
      </c>
      <c r="F141" s="31" t="s">
        <v>15</v>
      </c>
      <c r="G141" s="31" t="s">
        <v>5151</v>
      </c>
      <c r="H141" s="31" t="s">
        <v>363</v>
      </c>
      <c r="I141" s="32" t="s">
        <v>13</v>
      </c>
      <c r="J141" s="32" t="s">
        <v>364</v>
      </c>
      <c r="K141" s="30" t="s">
        <v>4897</v>
      </c>
      <c r="L141" s="30">
        <v>20005911</v>
      </c>
      <c r="M141" s="30">
        <v>2</v>
      </c>
      <c r="N141" s="30">
        <v>1500</v>
      </c>
      <c r="O141" s="33">
        <v>1170</v>
      </c>
      <c r="P141" s="34">
        <f t="shared" si="4"/>
        <v>1335</v>
      </c>
      <c r="Q141" s="118">
        <v>6.1187986775623822E-2</v>
      </c>
      <c r="R141" s="125"/>
      <c r="S141" s="125"/>
      <c r="T141" s="125"/>
      <c r="U141" s="125"/>
      <c r="V141" s="125"/>
      <c r="W141" s="125"/>
      <c r="X141" s="125"/>
      <c r="Y141" s="125"/>
      <c r="Z141" s="125"/>
      <c r="AA141" s="125"/>
      <c r="AB141" s="125"/>
      <c r="AC141" s="126">
        <f t="shared" si="5"/>
        <v>0</v>
      </c>
      <c r="AD141" s="125"/>
      <c r="AE141" s="113"/>
    </row>
    <row r="142" spans="1:31" x14ac:dyDescent="0.25">
      <c r="A142" s="22"/>
      <c r="B142" s="30" t="s">
        <v>11</v>
      </c>
      <c r="C142" s="31" t="s">
        <v>5153</v>
      </c>
      <c r="D142" s="31" t="s">
        <v>559</v>
      </c>
      <c r="E142" s="30" t="s">
        <v>5154</v>
      </c>
      <c r="F142" s="31" t="s">
        <v>18</v>
      </c>
      <c r="G142" s="31" t="s">
        <v>5155</v>
      </c>
      <c r="H142" s="31" t="s">
        <v>5156</v>
      </c>
      <c r="I142" s="32" t="s">
        <v>13</v>
      </c>
      <c r="J142" s="32" t="s">
        <v>5157</v>
      </c>
      <c r="K142" s="30" t="s">
        <v>5152</v>
      </c>
      <c r="L142" s="30">
        <v>20011348</v>
      </c>
      <c r="M142" s="30">
        <v>13</v>
      </c>
      <c r="N142" s="30">
        <v>540</v>
      </c>
      <c r="O142" s="33">
        <v>1140</v>
      </c>
      <c r="P142" s="34">
        <f t="shared" si="4"/>
        <v>840</v>
      </c>
      <c r="Q142" s="118">
        <v>6.8082809997387944E-2</v>
      </c>
      <c r="R142" s="125"/>
      <c r="S142" s="125"/>
      <c r="T142" s="125"/>
      <c r="U142" s="125"/>
      <c r="V142" s="125"/>
      <c r="W142" s="125"/>
      <c r="X142" s="125"/>
      <c r="Y142" s="125"/>
      <c r="Z142" s="125"/>
      <c r="AA142" s="125"/>
      <c r="AB142" s="125"/>
      <c r="AC142" s="126">
        <f t="shared" si="5"/>
        <v>0</v>
      </c>
      <c r="AD142" s="125"/>
      <c r="AE142" s="113"/>
    </row>
    <row r="143" spans="1:31" x14ac:dyDescent="0.25">
      <c r="A143" s="22"/>
      <c r="B143" s="30" t="s">
        <v>11</v>
      </c>
      <c r="C143" s="31" t="s">
        <v>5159</v>
      </c>
      <c r="D143" s="31" t="s">
        <v>876</v>
      </c>
      <c r="E143" s="30" t="s">
        <v>20</v>
      </c>
      <c r="F143" s="31" t="s">
        <v>21</v>
      </c>
      <c r="G143" s="31" t="s">
        <v>5160</v>
      </c>
      <c r="H143" s="31" t="s">
        <v>5161</v>
      </c>
      <c r="I143" s="32" t="s">
        <v>13</v>
      </c>
      <c r="J143" s="32" t="s">
        <v>878</v>
      </c>
      <c r="K143" s="30" t="s">
        <v>5158</v>
      </c>
      <c r="L143" s="30">
        <v>20015718</v>
      </c>
      <c r="M143" s="30">
        <v>2</v>
      </c>
      <c r="N143" s="30">
        <v>600</v>
      </c>
      <c r="O143" s="33">
        <v>690</v>
      </c>
      <c r="P143" s="34">
        <f t="shared" si="4"/>
        <v>645</v>
      </c>
      <c r="Q143" s="118">
        <v>0.13833093274788677</v>
      </c>
      <c r="R143" s="125"/>
      <c r="S143" s="125"/>
      <c r="T143" s="125"/>
      <c r="U143" s="125"/>
      <c r="V143" s="125"/>
      <c r="W143" s="125"/>
      <c r="X143" s="125"/>
      <c r="Y143" s="125"/>
      <c r="Z143" s="125"/>
      <c r="AA143" s="125"/>
      <c r="AB143" s="125"/>
      <c r="AC143" s="126">
        <f t="shared" si="5"/>
        <v>0</v>
      </c>
      <c r="AD143" s="125"/>
      <c r="AE143" s="113"/>
    </row>
    <row r="144" spans="1:31" x14ac:dyDescent="0.25">
      <c r="A144" s="22"/>
      <c r="B144" s="30" t="s">
        <v>11</v>
      </c>
      <c r="C144" s="31" t="s">
        <v>5162</v>
      </c>
      <c r="D144" s="31" t="s">
        <v>1004</v>
      </c>
      <c r="E144" s="32" t="s">
        <v>960</v>
      </c>
      <c r="F144" s="31" t="s">
        <v>212</v>
      </c>
      <c r="G144" s="31" t="s">
        <v>5163</v>
      </c>
      <c r="H144" s="31" t="s">
        <v>1005</v>
      </c>
      <c r="I144" s="32" t="s">
        <v>13</v>
      </c>
      <c r="J144" s="32" t="s">
        <v>1006</v>
      </c>
      <c r="K144" s="30" t="s">
        <v>4899</v>
      </c>
      <c r="L144" s="30">
        <v>20019134</v>
      </c>
      <c r="M144" s="30">
        <v>1</v>
      </c>
      <c r="N144" s="30">
        <v>90</v>
      </c>
      <c r="O144" s="33">
        <v>90</v>
      </c>
      <c r="P144" s="34">
        <f t="shared" si="4"/>
        <v>90</v>
      </c>
      <c r="Q144" s="118">
        <v>1.0643375407257164E-2</v>
      </c>
      <c r="R144" s="125"/>
      <c r="S144" s="125"/>
      <c r="T144" s="125"/>
      <c r="U144" s="125"/>
      <c r="V144" s="125"/>
      <c r="W144" s="125"/>
      <c r="X144" s="125"/>
      <c r="Y144" s="125"/>
      <c r="Z144" s="125"/>
      <c r="AA144" s="125"/>
      <c r="AB144" s="125"/>
      <c r="AC144" s="126">
        <f t="shared" si="5"/>
        <v>0</v>
      </c>
      <c r="AD144" s="125"/>
      <c r="AE144" s="113"/>
    </row>
    <row r="145" spans="1:31" x14ac:dyDescent="0.25">
      <c r="A145" s="22"/>
      <c r="B145" s="30" t="s">
        <v>11</v>
      </c>
      <c r="C145" s="31" t="s">
        <v>6479</v>
      </c>
      <c r="D145" s="31" t="s">
        <v>6480</v>
      </c>
      <c r="E145" s="32"/>
      <c r="F145" s="31"/>
      <c r="G145" s="31"/>
      <c r="H145" s="31"/>
      <c r="I145" s="32" t="s">
        <v>13</v>
      </c>
      <c r="J145" s="32" t="s">
        <v>4400</v>
      </c>
      <c r="K145" s="30" t="s">
        <v>1007</v>
      </c>
      <c r="L145" s="30">
        <v>20019134</v>
      </c>
      <c r="M145" s="30">
        <v>2</v>
      </c>
      <c r="N145" s="30">
        <v>90</v>
      </c>
      <c r="O145" s="33">
        <v>210</v>
      </c>
      <c r="P145" s="34">
        <f t="shared" si="4"/>
        <v>150</v>
      </c>
      <c r="Q145" s="118">
        <v>3.0917977594632617E-2</v>
      </c>
      <c r="R145" s="125"/>
      <c r="S145" s="125"/>
      <c r="T145" s="125"/>
      <c r="U145" s="125"/>
      <c r="V145" s="125"/>
      <c r="W145" s="125"/>
      <c r="X145" s="125"/>
      <c r="Y145" s="125"/>
      <c r="Z145" s="125"/>
      <c r="AA145" s="125"/>
      <c r="AB145" s="125"/>
      <c r="AC145" s="126">
        <f t="shared" si="5"/>
        <v>0</v>
      </c>
      <c r="AD145" s="125"/>
      <c r="AE145" s="113"/>
    </row>
    <row r="146" spans="1:31" x14ac:dyDescent="0.25">
      <c r="A146" s="22"/>
      <c r="B146" s="30" t="s">
        <v>11</v>
      </c>
      <c r="C146" s="31" t="s">
        <v>5164</v>
      </c>
      <c r="D146" s="31" t="s">
        <v>599</v>
      </c>
      <c r="E146" s="32" t="s">
        <v>39</v>
      </c>
      <c r="F146" s="31" t="s">
        <v>28</v>
      </c>
      <c r="G146" s="31" t="s">
        <v>5165</v>
      </c>
      <c r="H146" s="31" t="s">
        <v>600</v>
      </c>
      <c r="I146" s="32" t="s">
        <v>13</v>
      </c>
      <c r="J146" s="32" t="s">
        <v>48</v>
      </c>
      <c r="K146" s="30" t="s">
        <v>4900</v>
      </c>
      <c r="L146" s="30">
        <v>20019385</v>
      </c>
      <c r="M146" s="30">
        <v>1</v>
      </c>
      <c r="N146" s="30">
        <v>3</v>
      </c>
      <c r="O146" s="33">
        <v>22</v>
      </c>
      <c r="P146" s="34">
        <f t="shared" si="4"/>
        <v>12.5</v>
      </c>
      <c r="Q146" s="118">
        <v>2.2775906697571145E-2</v>
      </c>
      <c r="R146" s="125"/>
      <c r="S146" s="125"/>
      <c r="T146" s="125"/>
      <c r="U146" s="125"/>
      <c r="V146" s="125"/>
      <c r="W146" s="125"/>
      <c r="X146" s="125"/>
      <c r="Y146" s="125"/>
      <c r="Z146" s="125"/>
      <c r="AA146" s="125"/>
      <c r="AB146" s="125"/>
      <c r="AC146" s="126">
        <f t="shared" si="5"/>
        <v>0</v>
      </c>
      <c r="AD146" s="125"/>
      <c r="AE146" s="113"/>
    </row>
    <row r="147" spans="1:31" x14ac:dyDescent="0.25">
      <c r="A147" s="22"/>
      <c r="B147" s="30" t="s">
        <v>11</v>
      </c>
      <c r="C147" s="31" t="s">
        <v>6481</v>
      </c>
      <c r="D147" s="31" t="s">
        <v>6482</v>
      </c>
      <c r="E147" s="32"/>
      <c r="F147" s="31" t="s">
        <v>5432</v>
      </c>
      <c r="G147" s="31" t="s">
        <v>6353</v>
      </c>
      <c r="H147" s="31" t="s">
        <v>600</v>
      </c>
      <c r="I147" s="32" t="s">
        <v>13</v>
      </c>
      <c r="J147" s="32" t="s">
        <v>48</v>
      </c>
      <c r="K147" s="30" t="s">
        <v>4901</v>
      </c>
      <c r="L147" s="30">
        <v>20019385</v>
      </c>
      <c r="M147" s="30">
        <v>2</v>
      </c>
      <c r="N147" s="30">
        <v>68</v>
      </c>
      <c r="O147" s="33">
        <v>96</v>
      </c>
      <c r="P147" s="34">
        <f t="shared" si="4"/>
        <v>82</v>
      </c>
      <c r="Q147" s="118">
        <v>8.238380236191864E-2</v>
      </c>
      <c r="R147" s="125"/>
      <c r="S147" s="125"/>
      <c r="T147" s="125"/>
      <c r="U147" s="125"/>
      <c r="V147" s="125"/>
      <c r="W147" s="125"/>
      <c r="X147" s="125"/>
      <c r="Y147" s="125"/>
      <c r="Z147" s="125"/>
      <c r="AA147" s="125"/>
      <c r="AB147" s="125"/>
      <c r="AC147" s="126">
        <f t="shared" si="5"/>
        <v>0</v>
      </c>
      <c r="AD147" s="125"/>
      <c r="AE147" s="113"/>
    </row>
    <row r="148" spans="1:31" x14ac:dyDescent="0.25">
      <c r="A148" s="22"/>
      <c r="B148" s="30" t="s">
        <v>11</v>
      </c>
      <c r="C148" s="31" t="s">
        <v>6483</v>
      </c>
      <c r="D148" s="31" t="s">
        <v>599</v>
      </c>
      <c r="E148" s="32" t="s">
        <v>6484</v>
      </c>
      <c r="F148" s="31" t="s">
        <v>4461</v>
      </c>
      <c r="G148" s="31" t="s">
        <v>6485</v>
      </c>
      <c r="H148" s="31" t="s">
        <v>600</v>
      </c>
      <c r="I148" s="32" t="s">
        <v>13</v>
      </c>
      <c r="J148" s="32" t="s">
        <v>48</v>
      </c>
      <c r="K148" s="30" t="s">
        <v>4902</v>
      </c>
      <c r="L148" s="30">
        <v>20019385</v>
      </c>
      <c r="M148" s="30">
        <v>3</v>
      </c>
      <c r="N148" s="30">
        <v>1</v>
      </c>
      <c r="O148" s="33">
        <v>15</v>
      </c>
      <c r="P148" s="34">
        <f t="shared" si="4"/>
        <v>8</v>
      </c>
      <c r="Q148" s="118">
        <v>2.1965030970895579E-2</v>
      </c>
      <c r="R148" s="125"/>
      <c r="S148" s="125"/>
      <c r="T148" s="125"/>
      <c r="U148" s="125"/>
      <c r="V148" s="125"/>
      <c r="W148" s="125"/>
      <c r="X148" s="125"/>
      <c r="Y148" s="125"/>
      <c r="Z148" s="125"/>
      <c r="AA148" s="125"/>
      <c r="AB148" s="125"/>
      <c r="AC148" s="126">
        <f t="shared" si="5"/>
        <v>0</v>
      </c>
      <c r="AD148" s="125"/>
      <c r="AE148" s="113"/>
    </row>
    <row r="149" spans="1:31" x14ac:dyDescent="0.25">
      <c r="A149" s="22"/>
      <c r="B149" s="30" t="s">
        <v>11</v>
      </c>
      <c r="C149" s="31" t="s">
        <v>6486</v>
      </c>
      <c r="D149" s="31" t="s">
        <v>6487</v>
      </c>
      <c r="E149" s="32"/>
      <c r="F149" s="31" t="s">
        <v>5432</v>
      </c>
      <c r="G149" s="31" t="s">
        <v>6353</v>
      </c>
      <c r="H149" s="31" t="s">
        <v>1096</v>
      </c>
      <c r="I149" s="32" t="s">
        <v>13</v>
      </c>
      <c r="J149" s="32" t="s">
        <v>908</v>
      </c>
      <c r="K149" s="30" t="s">
        <v>4903</v>
      </c>
      <c r="L149" s="30">
        <v>20024515</v>
      </c>
      <c r="M149" s="30">
        <v>2</v>
      </c>
      <c r="N149" s="30">
        <v>136</v>
      </c>
      <c r="O149" s="33">
        <v>9</v>
      </c>
      <c r="P149" s="34">
        <f t="shared" si="4"/>
        <v>72.5</v>
      </c>
      <c r="Q149" s="118">
        <v>0.10744359637145855</v>
      </c>
      <c r="R149" s="125"/>
      <c r="S149" s="125"/>
      <c r="T149" s="125"/>
      <c r="U149" s="125"/>
      <c r="V149" s="125"/>
      <c r="W149" s="125"/>
      <c r="X149" s="125"/>
      <c r="Y149" s="125"/>
      <c r="Z149" s="125"/>
      <c r="AA149" s="125"/>
      <c r="AB149" s="125"/>
      <c r="AC149" s="126">
        <f t="shared" si="5"/>
        <v>0</v>
      </c>
      <c r="AD149" s="125"/>
      <c r="AE149" s="113"/>
    </row>
    <row r="150" spans="1:31" x14ac:dyDescent="0.25">
      <c r="A150" s="22"/>
      <c r="B150" s="30" t="s">
        <v>11</v>
      </c>
      <c r="C150" s="31" t="s">
        <v>6488</v>
      </c>
      <c r="D150" s="31" t="s">
        <v>6489</v>
      </c>
      <c r="E150" s="32"/>
      <c r="F150" s="31"/>
      <c r="G150" s="31"/>
      <c r="H150" s="31"/>
      <c r="I150" s="32" t="s">
        <v>13</v>
      </c>
      <c r="J150" s="32" t="s">
        <v>4400</v>
      </c>
      <c r="K150" s="30" t="s">
        <v>4904</v>
      </c>
      <c r="L150" s="30">
        <v>20024515</v>
      </c>
      <c r="M150" s="30">
        <v>3</v>
      </c>
      <c r="N150" s="30">
        <v>33</v>
      </c>
      <c r="O150" s="33">
        <v>7</v>
      </c>
      <c r="P150" s="34">
        <f t="shared" si="4"/>
        <v>20</v>
      </c>
      <c r="Q150" s="118">
        <v>8.1973495583382322E-2</v>
      </c>
      <c r="R150" s="125"/>
      <c r="S150" s="125"/>
      <c r="T150" s="125"/>
      <c r="U150" s="125"/>
      <c r="V150" s="125"/>
      <c r="W150" s="125"/>
      <c r="X150" s="125"/>
      <c r="Y150" s="125"/>
      <c r="Z150" s="125"/>
      <c r="AA150" s="125"/>
      <c r="AB150" s="125"/>
      <c r="AC150" s="126">
        <f t="shared" si="5"/>
        <v>0</v>
      </c>
      <c r="AD150" s="125"/>
      <c r="AE150" s="113"/>
    </row>
    <row r="151" spans="1:31" x14ac:dyDescent="0.25">
      <c r="A151" s="22"/>
      <c r="B151" s="30" t="s">
        <v>11</v>
      </c>
      <c r="C151" s="31" t="s">
        <v>4798</v>
      </c>
      <c r="D151" s="38" t="s">
        <v>365</v>
      </c>
      <c r="E151" s="30" t="s">
        <v>85</v>
      </c>
      <c r="F151" s="31" t="s">
        <v>15</v>
      </c>
      <c r="G151" s="31" t="s">
        <v>366</v>
      </c>
      <c r="H151" s="31" t="s">
        <v>367</v>
      </c>
      <c r="I151" s="32" t="s">
        <v>13</v>
      </c>
      <c r="J151" s="32" t="s">
        <v>368</v>
      </c>
      <c r="K151" s="30" t="s">
        <v>369</v>
      </c>
      <c r="L151" s="30">
        <v>19914657</v>
      </c>
      <c r="M151" s="30">
        <v>1</v>
      </c>
      <c r="N151" s="30">
        <v>240</v>
      </c>
      <c r="O151" s="33">
        <v>420</v>
      </c>
      <c r="P151" s="34">
        <f t="shared" si="4"/>
        <v>330</v>
      </c>
      <c r="Q151" s="118">
        <v>1.4062012827567351E-3</v>
      </c>
      <c r="R151" s="125"/>
      <c r="S151" s="125"/>
      <c r="T151" s="125"/>
      <c r="U151" s="125"/>
      <c r="V151" s="125"/>
      <c r="W151" s="125"/>
      <c r="X151" s="125"/>
      <c r="Y151" s="125"/>
      <c r="Z151" s="125"/>
      <c r="AA151" s="125"/>
      <c r="AB151" s="125"/>
      <c r="AC151" s="126">
        <f t="shared" si="5"/>
        <v>0</v>
      </c>
      <c r="AD151" s="125"/>
      <c r="AE151" s="113"/>
    </row>
    <row r="152" spans="1:31" x14ac:dyDescent="0.25">
      <c r="A152" s="22"/>
      <c r="B152" s="30" t="s">
        <v>11</v>
      </c>
      <c r="C152" s="31" t="s">
        <v>6490</v>
      </c>
      <c r="D152" s="31"/>
      <c r="E152" s="32"/>
      <c r="F152" s="31"/>
      <c r="G152" s="31"/>
      <c r="H152" s="31"/>
      <c r="I152" s="32" t="s">
        <v>13</v>
      </c>
      <c r="J152" s="32" t="s">
        <v>4400</v>
      </c>
      <c r="K152" s="30" t="s">
        <v>4905</v>
      </c>
      <c r="L152" s="30">
        <v>20032011</v>
      </c>
      <c r="M152" s="30">
        <v>1</v>
      </c>
      <c r="N152" s="30">
        <v>37</v>
      </c>
      <c r="O152" s="33">
        <v>11</v>
      </c>
      <c r="P152" s="34">
        <f t="shared" si="4"/>
        <v>24</v>
      </c>
      <c r="Q152" s="118">
        <v>1.111887439771511E-2</v>
      </c>
      <c r="R152" s="125"/>
      <c r="S152" s="125"/>
      <c r="T152" s="125"/>
      <c r="U152" s="125"/>
      <c r="V152" s="125"/>
      <c r="W152" s="125"/>
      <c r="X152" s="125"/>
      <c r="Y152" s="125"/>
      <c r="Z152" s="125"/>
      <c r="AA152" s="125"/>
      <c r="AB152" s="125"/>
      <c r="AC152" s="126">
        <f t="shared" si="5"/>
        <v>0</v>
      </c>
      <c r="AD152" s="125"/>
      <c r="AE152" s="113"/>
    </row>
    <row r="153" spans="1:31" x14ac:dyDescent="0.25">
      <c r="A153" s="22"/>
      <c r="B153" s="30" t="s">
        <v>11</v>
      </c>
      <c r="C153" s="31" t="s">
        <v>5166</v>
      </c>
      <c r="D153" s="31"/>
      <c r="E153" s="32"/>
      <c r="F153" s="31"/>
      <c r="G153" s="31"/>
      <c r="H153" s="31"/>
      <c r="I153" s="32" t="s">
        <v>13</v>
      </c>
      <c r="J153" s="32" t="s">
        <v>4400</v>
      </c>
      <c r="K153" s="30" t="s">
        <v>4906</v>
      </c>
      <c r="L153" s="30">
        <v>20032011</v>
      </c>
      <c r="M153" s="30">
        <v>6</v>
      </c>
      <c r="N153" s="30">
        <v>24</v>
      </c>
      <c r="O153" s="33">
        <v>27</v>
      </c>
      <c r="P153" s="34">
        <f t="shared" si="4"/>
        <v>25.5</v>
      </c>
      <c r="Q153" s="118">
        <v>2.0299444637403543E-2</v>
      </c>
      <c r="R153" s="125"/>
      <c r="S153" s="125"/>
      <c r="T153" s="125"/>
      <c r="U153" s="125"/>
      <c r="V153" s="125"/>
      <c r="W153" s="125"/>
      <c r="X153" s="125"/>
      <c r="Y153" s="125"/>
      <c r="Z153" s="125"/>
      <c r="AA153" s="125"/>
      <c r="AB153" s="125"/>
      <c r="AC153" s="126">
        <f t="shared" si="5"/>
        <v>0</v>
      </c>
      <c r="AD153" s="125"/>
      <c r="AE153" s="113"/>
    </row>
    <row r="154" spans="1:31" x14ac:dyDescent="0.25">
      <c r="A154" s="22"/>
      <c r="B154" s="30" t="s">
        <v>11</v>
      </c>
      <c r="C154" s="31" t="s">
        <v>5166</v>
      </c>
      <c r="D154" s="31" t="s">
        <v>127</v>
      </c>
      <c r="E154" s="32" t="s">
        <v>128</v>
      </c>
      <c r="F154" s="31" t="s">
        <v>129</v>
      </c>
      <c r="G154" s="31" t="s">
        <v>5167</v>
      </c>
      <c r="H154" s="31" t="s">
        <v>130</v>
      </c>
      <c r="I154" s="32" t="s">
        <v>13</v>
      </c>
      <c r="J154" s="32" t="s">
        <v>131</v>
      </c>
      <c r="K154" s="30" t="s">
        <v>4907</v>
      </c>
      <c r="L154" s="30">
        <v>20032011</v>
      </c>
      <c r="M154" s="30">
        <v>9</v>
      </c>
      <c r="N154" s="30">
        <v>600</v>
      </c>
      <c r="O154" s="33">
        <v>881</v>
      </c>
      <c r="P154" s="34">
        <f t="shared" si="4"/>
        <v>740.5</v>
      </c>
      <c r="Q154" s="118">
        <v>2.3625065642809728</v>
      </c>
      <c r="R154" s="125"/>
      <c r="S154" s="125"/>
      <c r="T154" s="125"/>
      <c r="U154" s="125"/>
      <c r="V154" s="125"/>
      <c r="W154" s="125"/>
      <c r="X154" s="125"/>
      <c r="Y154" s="125"/>
      <c r="Z154" s="125"/>
      <c r="AA154" s="125"/>
      <c r="AB154" s="125"/>
      <c r="AC154" s="126">
        <f t="shared" si="5"/>
        <v>0</v>
      </c>
      <c r="AD154" s="125"/>
      <c r="AE154" s="113"/>
    </row>
    <row r="155" spans="1:31" x14ac:dyDescent="0.25">
      <c r="A155" s="22"/>
      <c r="B155" s="30" t="s">
        <v>11</v>
      </c>
      <c r="C155" s="31" t="s">
        <v>6491</v>
      </c>
      <c r="D155" s="31" t="s">
        <v>6492</v>
      </c>
      <c r="E155" s="32"/>
      <c r="F155" s="31"/>
      <c r="G155" s="31" t="s">
        <v>4946</v>
      </c>
      <c r="H155" s="31"/>
      <c r="I155" s="32" t="s">
        <v>13</v>
      </c>
      <c r="J155" s="32" t="s">
        <v>4400</v>
      </c>
      <c r="K155" s="30" t="s">
        <v>885</v>
      </c>
      <c r="L155" s="30">
        <v>20035776</v>
      </c>
      <c r="M155" s="30">
        <v>1</v>
      </c>
      <c r="N155" s="30">
        <v>750</v>
      </c>
      <c r="O155" s="33">
        <v>150</v>
      </c>
      <c r="P155" s="34">
        <f t="shared" si="4"/>
        <v>450</v>
      </c>
      <c r="Q155" s="118">
        <v>0.14928275145046588</v>
      </c>
      <c r="R155" s="125"/>
      <c r="S155" s="125"/>
      <c r="T155" s="125"/>
      <c r="U155" s="125"/>
      <c r="V155" s="125"/>
      <c r="W155" s="125"/>
      <c r="X155" s="125"/>
      <c r="Y155" s="125"/>
      <c r="Z155" s="125"/>
      <c r="AA155" s="125"/>
      <c r="AB155" s="125"/>
      <c r="AC155" s="126">
        <f t="shared" si="5"/>
        <v>0</v>
      </c>
      <c r="AD155" s="125"/>
      <c r="AE155" s="113"/>
    </row>
    <row r="156" spans="1:31" x14ac:dyDescent="0.25">
      <c r="A156" s="22"/>
      <c r="B156" s="30" t="s">
        <v>11</v>
      </c>
      <c r="C156" s="31" t="s">
        <v>5168</v>
      </c>
      <c r="D156" s="31" t="s">
        <v>883</v>
      </c>
      <c r="E156" s="32" t="s">
        <v>236</v>
      </c>
      <c r="F156" s="31" t="s">
        <v>163</v>
      </c>
      <c r="G156" s="31" t="s">
        <v>5169</v>
      </c>
      <c r="H156" s="31" t="s">
        <v>884</v>
      </c>
      <c r="I156" s="32" t="s">
        <v>13</v>
      </c>
      <c r="J156" s="32" t="s">
        <v>257</v>
      </c>
      <c r="K156" s="30" t="s">
        <v>4908</v>
      </c>
      <c r="L156" s="30">
        <v>20035776</v>
      </c>
      <c r="M156" s="30">
        <v>3</v>
      </c>
      <c r="N156" s="30">
        <v>750</v>
      </c>
      <c r="O156" s="33">
        <v>660</v>
      </c>
      <c r="P156" s="34">
        <f t="shared" si="4"/>
        <v>705</v>
      </c>
      <c r="Q156" s="118">
        <v>0.43038940635301937</v>
      </c>
      <c r="R156" s="125"/>
      <c r="S156" s="125"/>
      <c r="T156" s="125"/>
      <c r="U156" s="125"/>
      <c r="V156" s="125"/>
      <c r="W156" s="125"/>
      <c r="X156" s="125"/>
      <c r="Y156" s="125"/>
      <c r="Z156" s="125"/>
      <c r="AA156" s="125"/>
      <c r="AB156" s="125"/>
      <c r="AC156" s="126">
        <f t="shared" si="5"/>
        <v>0</v>
      </c>
      <c r="AD156" s="125"/>
      <c r="AE156" s="113"/>
    </row>
    <row r="157" spans="1:31" x14ac:dyDescent="0.25">
      <c r="A157" s="22"/>
      <c r="B157" s="30" t="s">
        <v>11</v>
      </c>
      <c r="C157" s="31" t="s">
        <v>6493</v>
      </c>
      <c r="D157" s="31" t="s">
        <v>6494</v>
      </c>
      <c r="E157" s="32"/>
      <c r="F157" s="31"/>
      <c r="G157" s="31" t="s">
        <v>5378</v>
      </c>
      <c r="H157" s="31" t="s">
        <v>886</v>
      </c>
      <c r="I157" s="32" t="s">
        <v>13</v>
      </c>
      <c r="J157" s="32" t="s">
        <v>329</v>
      </c>
      <c r="K157" s="30" t="s">
        <v>4909</v>
      </c>
      <c r="L157" s="30">
        <v>20040082</v>
      </c>
      <c r="M157" s="30">
        <v>1</v>
      </c>
      <c r="N157" s="30">
        <v>41</v>
      </c>
      <c r="O157" s="33">
        <v>8</v>
      </c>
      <c r="P157" s="34">
        <f t="shared" si="4"/>
        <v>24.5</v>
      </c>
      <c r="Q157" s="118">
        <v>2.6907162939347088E-2</v>
      </c>
      <c r="R157" s="125"/>
      <c r="S157" s="125"/>
      <c r="T157" s="125"/>
      <c r="U157" s="125"/>
      <c r="V157" s="125"/>
      <c r="W157" s="125"/>
      <c r="X157" s="125"/>
      <c r="Y157" s="125"/>
      <c r="Z157" s="125"/>
      <c r="AA157" s="125"/>
      <c r="AB157" s="125"/>
      <c r="AC157" s="126">
        <f t="shared" si="5"/>
        <v>0</v>
      </c>
      <c r="AD157" s="125"/>
      <c r="AE157" s="113"/>
    </row>
    <row r="158" spans="1:31" x14ac:dyDescent="0.25">
      <c r="A158" s="22"/>
      <c r="B158" s="30" t="s">
        <v>11</v>
      </c>
      <c r="C158" s="31" t="s">
        <v>6495</v>
      </c>
      <c r="D158" s="31" t="s">
        <v>6494</v>
      </c>
      <c r="E158" s="32"/>
      <c r="F158" s="31"/>
      <c r="G158" s="31"/>
      <c r="H158" s="31"/>
      <c r="I158" s="32" t="s">
        <v>13</v>
      </c>
      <c r="J158" s="32" t="s">
        <v>4400</v>
      </c>
      <c r="K158" s="30" t="s">
        <v>887</v>
      </c>
      <c r="L158" s="30">
        <v>20040082</v>
      </c>
      <c r="M158" s="30">
        <v>2</v>
      </c>
      <c r="N158" s="30">
        <v>41</v>
      </c>
      <c r="O158" s="33">
        <v>27</v>
      </c>
      <c r="P158" s="34">
        <f t="shared" si="4"/>
        <v>34</v>
      </c>
      <c r="Q158" s="118">
        <v>3.2958564115878372E-2</v>
      </c>
      <c r="R158" s="125"/>
      <c r="S158" s="125"/>
      <c r="T158" s="125"/>
      <c r="U158" s="125"/>
      <c r="V158" s="125"/>
      <c r="W158" s="125"/>
      <c r="X158" s="125"/>
      <c r="Y158" s="125"/>
      <c r="Z158" s="125"/>
      <c r="AA158" s="125"/>
      <c r="AB158" s="125"/>
      <c r="AC158" s="126">
        <f t="shared" si="5"/>
        <v>0</v>
      </c>
      <c r="AD158" s="125"/>
      <c r="AE158" s="113"/>
    </row>
    <row r="159" spans="1:31" x14ac:dyDescent="0.25">
      <c r="A159" s="22"/>
      <c r="B159" s="30" t="s">
        <v>11</v>
      </c>
      <c r="C159" s="31" t="s">
        <v>5172</v>
      </c>
      <c r="D159" s="31" t="s">
        <v>5173</v>
      </c>
      <c r="E159" s="30"/>
      <c r="F159" s="31"/>
      <c r="G159" s="31"/>
      <c r="H159" s="31" t="s">
        <v>5174</v>
      </c>
      <c r="I159" s="32" t="s">
        <v>13</v>
      </c>
      <c r="J159" s="32" t="s">
        <v>4400</v>
      </c>
      <c r="K159" s="30" t="s">
        <v>5171</v>
      </c>
      <c r="L159" s="30">
        <v>20040672</v>
      </c>
      <c r="M159" s="30">
        <v>26</v>
      </c>
      <c r="N159" s="30">
        <v>5</v>
      </c>
      <c r="O159" s="33">
        <v>638</v>
      </c>
      <c r="P159" s="34">
        <f t="shared" si="4"/>
        <v>321.5</v>
      </c>
      <c r="Q159" s="118">
        <v>1.3754130678066075E-2</v>
      </c>
      <c r="R159" s="125"/>
      <c r="S159" s="125"/>
      <c r="T159" s="125"/>
      <c r="U159" s="125"/>
      <c r="V159" s="125"/>
      <c r="W159" s="125"/>
      <c r="X159" s="125"/>
      <c r="Y159" s="125"/>
      <c r="Z159" s="125"/>
      <c r="AA159" s="125"/>
      <c r="AB159" s="125"/>
      <c r="AC159" s="126">
        <f t="shared" si="5"/>
        <v>0</v>
      </c>
      <c r="AD159" s="125"/>
      <c r="AE159" s="113"/>
    </row>
    <row r="160" spans="1:31" x14ac:dyDescent="0.25">
      <c r="A160" s="22"/>
      <c r="B160" s="30" t="s">
        <v>11</v>
      </c>
      <c r="C160" s="31" t="s">
        <v>4950</v>
      </c>
      <c r="D160" s="31" t="s">
        <v>4950</v>
      </c>
      <c r="E160" s="30"/>
      <c r="F160" s="31" t="s">
        <v>4951</v>
      </c>
      <c r="G160" s="31" t="s">
        <v>5176</v>
      </c>
      <c r="H160" s="31" t="s">
        <v>669</v>
      </c>
      <c r="I160" s="32" t="s">
        <v>13</v>
      </c>
      <c r="J160" s="32" t="s">
        <v>4400</v>
      </c>
      <c r="K160" s="30" t="s">
        <v>5175</v>
      </c>
      <c r="L160" s="30">
        <v>20041822</v>
      </c>
      <c r="M160" s="30">
        <v>10</v>
      </c>
      <c r="N160" s="30">
        <v>230</v>
      </c>
      <c r="O160" s="33">
        <v>1851</v>
      </c>
      <c r="P160" s="34">
        <f t="shared" si="4"/>
        <v>1040.5</v>
      </c>
      <c r="Q160" s="118">
        <v>1.4169861129634449E-3</v>
      </c>
      <c r="R160" s="125"/>
      <c r="S160" s="125"/>
      <c r="T160" s="125"/>
      <c r="U160" s="125"/>
      <c r="V160" s="125"/>
      <c r="W160" s="125"/>
      <c r="X160" s="125"/>
      <c r="Y160" s="125"/>
      <c r="Z160" s="125"/>
      <c r="AA160" s="125"/>
      <c r="AB160" s="125"/>
      <c r="AC160" s="126">
        <f t="shared" si="5"/>
        <v>0</v>
      </c>
      <c r="AD160" s="125"/>
      <c r="AE160" s="113"/>
    </row>
    <row r="161" spans="1:31" x14ac:dyDescent="0.25">
      <c r="A161" s="22"/>
      <c r="B161" s="30" t="s">
        <v>11</v>
      </c>
      <c r="C161" s="31" t="s">
        <v>5177</v>
      </c>
      <c r="D161" s="31"/>
      <c r="E161" s="30"/>
      <c r="F161" s="31"/>
      <c r="G161" s="31"/>
      <c r="H161" s="31"/>
      <c r="I161" s="32" t="s">
        <v>13</v>
      </c>
      <c r="J161" s="32" t="s">
        <v>4400</v>
      </c>
      <c r="K161" s="30" t="s">
        <v>709</v>
      </c>
      <c r="L161" s="30">
        <v>20046526</v>
      </c>
      <c r="M161" s="30">
        <v>1</v>
      </c>
      <c r="N161" s="30">
        <v>1348</v>
      </c>
      <c r="O161" s="33">
        <v>1905</v>
      </c>
      <c r="P161" s="34">
        <f t="shared" si="4"/>
        <v>1626.5</v>
      </c>
      <c r="Q161" s="118">
        <v>2.7151853384362861E-3</v>
      </c>
      <c r="R161" s="125"/>
      <c r="S161" s="125"/>
      <c r="T161" s="125"/>
      <c r="U161" s="125"/>
      <c r="V161" s="125"/>
      <c r="W161" s="125"/>
      <c r="X161" s="125"/>
      <c r="Y161" s="125"/>
      <c r="Z161" s="125"/>
      <c r="AA161" s="125"/>
      <c r="AB161" s="125"/>
      <c r="AC161" s="126">
        <f t="shared" si="5"/>
        <v>0</v>
      </c>
      <c r="AD161" s="125"/>
      <c r="AE161" s="113"/>
    </row>
    <row r="162" spans="1:31" x14ac:dyDescent="0.25">
      <c r="A162" s="22"/>
      <c r="B162" s="30" t="s">
        <v>11</v>
      </c>
      <c r="C162" s="31" t="s">
        <v>5179</v>
      </c>
      <c r="D162" s="31" t="s">
        <v>5180</v>
      </c>
      <c r="E162" s="30" t="s">
        <v>5181</v>
      </c>
      <c r="F162" s="31" t="s">
        <v>1566</v>
      </c>
      <c r="G162" s="31" t="s">
        <v>5182</v>
      </c>
      <c r="H162" s="31" t="s">
        <v>780</v>
      </c>
      <c r="I162" s="32" t="s">
        <v>13</v>
      </c>
      <c r="J162" s="32" t="s">
        <v>4400</v>
      </c>
      <c r="K162" s="30" t="s">
        <v>5178</v>
      </c>
      <c r="L162" s="30">
        <v>20046741</v>
      </c>
      <c r="M162" s="30">
        <v>4</v>
      </c>
      <c r="N162" s="30">
        <v>100</v>
      </c>
      <c r="O162" s="33">
        <v>761</v>
      </c>
      <c r="P162" s="34">
        <f t="shared" si="4"/>
        <v>430.5</v>
      </c>
      <c r="Q162" s="118">
        <v>4.3642826921402528E-3</v>
      </c>
      <c r="R162" s="125"/>
      <c r="S162" s="125"/>
      <c r="T162" s="125"/>
      <c r="U162" s="125"/>
      <c r="V162" s="125"/>
      <c r="W162" s="125"/>
      <c r="X162" s="125"/>
      <c r="Y162" s="125"/>
      <c r="Z162" s="125"/>
      <c r="AA162" s="125"/>
      <c r="AB162" s="125"/>
      <c r="AC162" s="126">
        <f t="shared" si="5"/>
        <v>0</v>
      </c>
      <c r="AD162" s="125"/>
      <c r="AE162" s="113"/>
    </row>
    <row r="163" spans="1:31" x14ac:dyDescent="0.25">
      <c r="A163" s="22"/>
      <c r="B163" s="30" t="s">
        <v>11</v>
      </c>
      <c r="C163" s="31" t="s">
        <v>5183</v>
      </c>
      <c r="D163" s="31" t="s">
        <v>6501</v>
      </c>
      <c r="E163" s="32" t="s">
        <v>6502</v>
      </c>
      <c r="F163" s="31" t="s">
        <v>305</v>
      </c>
      <c r="G163" s="31" t="s">
        <v>6503</v>
      </c>
      <c r="H163" s="31" t="s">
        <v>6504</v>
      </c>
      <c r="I163" s="32" t="s">
        <v>13</v>
      </c>
      <c r="J163" s="32" t="s">
        <v>437</v>
      </c>
      <c r="K163" s="30" t="s">
        <v>4911</v>
      </c>
      <c r="L163" s="30">
        <v>20047756</v>
      </c>
      <c r="M163" s="30">
        <v>1</v>
      </c>
      <c r="N163" s="30">
        <v>64</v>
      </c>
      <c r="O163" s="33">
        <v>152</v>
      </c>
      <c r="P163" s="34">
        <f t="shared" si="4"/>
        <v>108</v>
      </c>
      <c r="Q163" s="118">
        <v>7.9740593292112416E-2</v>
      </c>
      <c r="R163" s="125"/>
      <c r="S163" s="125"/>
      <c r="T163" s="125"/>
      <c r="U163" s="125"/>
      <c r="V163" s="125"/>
      <c r="W163" s="125"/>
      <c r="X163" s="125"/>
      <c r="Y163" s="125"/>
      <c r="Z163" s="125"/>
      <c r="AA163" s="125"/>
      <c r="AB163" s="125"/>
      <c r="AC163" s="126">
        <f t="shared" si="5"/>
        <v>0</v>
      </c>
      <c r="AD163" s="125"/>
      <c r="AE163" s="113"/>
    </row>
    <row r="164" spans="1:31" x14ac:dyDescent="0.25">
      <c r="A164" s="22"/>
      <c r="B164" s="30" t="s">
        <v>11</v>
      </c>
      <c r="C164" s="31" t="s">
        <v>6505</v>
      </c>
      <c r="D164" s="31"/>
      <c r="E164" s="32"/>
      <c r="F164" s="31"/>
      <c r="G164" s="31"/>
      <c r="H164" s="31"/>
      <c r="I164" s="32" t="s">
        <v>13</v>
      </c>
      <c r="J164" s="32" t="s">
        <v>4400</v>
      </c>
      <c r="K164" s="30" t="s">
        <v>4912</v>
      </c>
      <c r="L164" s="30">
        <v>20047756</v>
      </c>
      <c r="M164" s="30">
        <v>5</v>
      </c>
      <c r="N164" s="30">
        <v>20</v>
      </c>
      <c r="O164" s="33">
        <v>13</v>
      </c>
      <c r="P164" s="34">
        <f t="shared" si="4"/>
        <v>16.5</v>
      </c>
      <c r="Q164" s="118">
        <v>1.4501269516923324E-2</v>
      </c>
      <c r="R164" s="125"/>
      <c r="S164" s="125"/>
      <c r="T164" s="125"/>
      <c r="U164" s="125"/>
      <c r="V164" s="125"/>
      <c r="W164" s="125"/>
      <c r="X164" s="125"/>
      <c r="Y164" s="125"/>
      <c r="Z164" s="125"/>
      <c r="AA164" s="125"/>
      <c r="AB164" s="125"/>
      <c r="AC164" s="126">
        <f t="shared" si="5"/>
        <v>0</v>
      </c>
      <c r="AD164" s="125"/>
      <c r="AE164" s="113"/>
    </row>
    <row r="165" spans="1:31" x14ac:dyDescent="0.25">
      <c r="A165" s="22"/>
      <c r="B165" s="30" t="s">
        <v>11</v>
      </c>
      <c r="C165" s="31" t="s">
        <v>5184</v>
      </c>
      <c r="D165" s="31"/>
      <c r="E165" s="30"/>
      <c r="F165" s="31"/>
      <c r="G165" s="31"/>
      <c r="H165" s="31"/>
      <c r="I165" s="32" t="s">
        <v>13</v>
      </c>
      <c r="J165" s="32" t="s">
        <v>4400</v>
      </c>
      <c r="K165" s="30" t="s">
        <v>952</v>
      </c>
      <c r="L165" s="30">
        <v>20054841</v>
      </c>
      <c r="M165" s="30">
        <v>1</v>
      </c>
      <c r="N165" s="30">
        <v>2</v>
      </c>
      <c r="O165" s="33">
        <v>67</v>
      </c>
      <c r="P165" s="34">
        <f t="shared" si="4"/>
        <v>34.5</v>
      </c>
      <c r="Q165" s="118">
        <v>0.26156457486345497</v>
      </c>
      <c r="R165" s="125"/>
      <c r="S165" s="125"/>
      <c r="T165" s="125"/>
      <c r="U165" s="125"/>
      <c r="V165" s="125"/>
      <c r="W165" s="125"/>
      <c r="X165" s="125"/>
      <c r="Y165" s="125"/>
      <c r="Z165" s="125"/>
      <c r="AA165" s="125"/>
      <c r="AB165" s="125"/>
      <c r="AC165" s="126">
        <f t="shared" si="5"/>
        <v>0</v>
      </c>
      <c r="AD165" s="125"/>
      <c r="AE165" s="113"/>
    </row>
    <row r="166" spans="1:31" x14ac:dyDescent="0.25">
      <c r="A166" s="22"/>
      <c r="B166" s="30" t="s">
        <v>11</v>
      </c>
      <c r="C166" s="31" t="s">
        <v>6506</v>
      </c>
      <c r="D166" s="31" t="s">
        <v>6506</v>
      </c>
      <c r="E166" s="32"/>
      <c r="F166" s="31" t="s">
        <v>5051</v>
      </c>
      <c r="G166" s="31" t="s">
        <v>6507</v>
      </c>
      <c r="H166" s="31" t="s">
        <v>6508</v>
      </c>
      <c r="I166" s="32" t="s">
        <v>13</v>
      </c>
      <c r="J166" s="32" t="s">
        <v>4400</v>
      </c>
      <c r="K166" s="30" t="s">
        <v>4913</v>
      </c>
      <c r="L166" s="30">
        <v>20055558</v>
      </c>
      <c r="M166" s="30">
        <v>2</v>
      </c>
      <c r="N166" s="30">
        <v>2543</v>
      </c>
      <c r="O166" s="33">
        <v>3162</v>
      </c>
      <c r="P166" s="34">
        <f t="shared" si="4"/>
        <v>2852.5</v>
      </c>
      <c r="Q166" s="118">
        <v>0.21515813139994311</v>
      </c>
      <c r="R166" s="125"/>
      <c r="S166" s="125"/>
      <c r="T166" s="125"/>
      <c r="U166" s="125"/>
      <c r="V166" s="125"/>
      <c r="W166" s="125"/>
      <c r="X166" s="125"/>
      <c r="Y166" s="125"/>
      <c r="Z166" s="125"/>
      <c r="AA166" s="125"/>
      <c r="AB166" s="125"/>
      <c r="AC166" s="126">
        <f t="shared" si="5"/>
        <v>0</v>
      </c>
      <c r="AD166" s="125"/>
      <c r="AE166" s="113"/>
    </row>
    <row r="167" spans="1:31" x14ac:dyDescent="0.25">
      <c r="A167" s="22"/>
      <c r="B167" s="30" t="s">
        <v>11</v>
      </c>
      <c r="C167" s="31" t="s">
        <v>6509</v>
      </c>
      <c r="D167" s="31" t="s">
        <v>133</v>
      </c>
      <c r="E167" s="32"/>
      <c r="F167" s="31"/>
      <c r="G167" s="31"/>
      <c r="H167" s="31"/>
      <c r="I167" s="32" t="s">
        <v>13</v>
      </c>
      <c r="J167" s="32" t="s">
        <v>4400</v>
      </c>
      <c r="K167" s="30" t="s">
        <v>4914</v>
      </c>
      <c r="L167" s="30">
        <v>20055558</v>
      </c>
      <c r="M167" s="30">
        <v>5</v>
      </c>
      <c r="N167" s="30">
        <v>389</v>
      </c>
      <c r="O167" s="33">
        <v>352</v>
      </c>
      <c r="P167" s="34">
        <f t="shared" si="4"/>
        <v>370.5</v>
      </c>
      <c r="Q167" s="118">
        <v>3.5807393488753975E-2</v>
      </c>
      <c r="R167" s="125"/>
      <c r="S167" s="125"/>
      <c r="T167" s="125"/>
      <c r="U167" s="125"/>
      <c r="V167" s="125"/>
      <c r="W167" s="125"/>
      <c r="X167" s="125"/>
      <c r="Y167" s="125"/>
      <c r="Z167" s="125"/>
      <c r="AA167" s="125"/>
      <c r="AB167" s="125"/>
      <c r="AC167" s="126">
        <f t="shared" si="5"/>
        <v>0</v>
      </c>
      <c r="AD167" s="125"/>
      <c r="AE167" s="113"/>
    </row>
    <row r="168" spans="1:31" x14ac:dyDescent="0.25">
      <c r="A168" s="22"/>
      <c r="B168" s="30" t="s">
        <v>11</v>
      </c>
      <c r="C168" s="31" t="s">
        <v>6510</v>
      </c>
      <c r="D168" s="31" t="s">
        <v>80</v>
      </c>
      <c r="E168" s="32"/>
      <c r="F168" s="31"/>
      <c r="G168" s="31"/>
      <c r="H168" s="31"/>
      <c r="I168" s="32" t="s">
        <v>13</v>
      </c>
      <c r="J168" s="32" t="s">
        <v>4400</v>
      </c>
      <c r="K168" s="30" t="s">
        <v>4915</v>
      </c>
      <c r="L168" s="30">
        <v>20058288</v>
      </c>
      <c r="M168" s="30">
        <v>0</v>
      </c>
      <c r="N168" s="30">
        <v>86</v>
      </c>
      <c r="O168" s="33">
        <v>68</v>
      </c>
      <c r="P168" s="34">
        <f t="shared" si="4"/>
        <v>77</v>
      </c>
      <c r="Q168" s="118">
        <v>0.18902847241423668</v>
      </c>
      <c r="R168" s="125"/>
      <c r="S168" s="125"/>
      <c r="T168" s="125"/>
      <c r="U168" s="125"/>
      <c r="V168" s="125"/>
      <c r="W168" s="125"/>
      <c r="X168" s="125"/>
      <c r="Y168" s="125"/>
      <c r="Z168" s="125"/>
      <c r="AA168" s="125"/>
      <c r="AB168" s="125"/>
      <c r="AC168" s="126">
        <f t="shared" si="5"/>
        <v>0</v>
      </c>
      <c r="AD168" s="125"/>
      <c r="AE168" s="113"/>
    </row>
    <row r="169" spans="1:31" x14ac:dyDescent="0.25">
      <c r="A169" s="22"/>
      <c r="B169" s="30" t="s">
        <v>11</v>
      </c>
      <c r="C169" s="31" t="s">
        <v>6511</v>
      </c>
      <c r="D169" s="31" t="s">
        <v>6512</v>
      </c>
      <c r="E169" s="32"/>
      <c r="F169" s="31"/>
      <c r="G169" s="31"/>
      <c r="H169" s="31" t="s">
        <v>6513</v>
      </c>
      <c r="I169" s="32" t="s">
        <v>13</v>
      </c>
      <c r="J169" s="32" t="s">
        <v>4400</v>
      </c>
      <c r="K169" s="30" t="s">
        <v>4916</v>
      </c>
      <c r="L169" s="30">
        <v>20058288</v>
      </c>
      <c r="M169" s="30">
        <v>5</v>
      </c>
      <c r="N169" s="30">
        <v>75</v>
      </c>
      <c r="O169" s="33">
        <v>123</v>
      </c>
      <c r="P169" s="34">
        <f t="shared" si="4"/>
        <v>99</v>
      </c>
      <c r="Q169" s="118">
        <v>0.2425262305142144</v>
      </c>
      <c r="R169" s="125"/>
      <c r="S169" s="125"/>
      <c r="T169" s="125"/>
      <c r="U169" s="125"/>
      <c r="V169" s="125"/>
      <c r="W169" s="125"/>
      <c r="X169" s="125"/>
      <c r="Y169" s="125"/>
      <c r="Z169" s="125"/>
      <c r="AA169" s="125"/>
      <c r="AB169" s="125"/>
      <c r="AC169" s="126">
        <f t="shared" si="5"/>
        <v>0</v>
      </c>
      <c r="AD169" s="125"/>
      <c r="AE169" s="113"/>
    </row>
    <row r="170" spans="1:31" x14ac:dyDescent="0.25">
      <c r="A170" s="22"/>
      <c r="B170" s="30" t="s">
        <v>11</v>
      </c>
      <c r="C170" s="31" t="s">
        <v>3929</v>
      </c>
      <c r="D170" s="31" t="s">
        <v>80</v>
      </c>
      <c r="E170" s="32" t="s">
        <v>39</v>
      </c>
      <c r="F170" s="31" t="s">
        <v>28</v>
      </c>
      <c r="G170" s="31" t="s">
        <v>5186</v>
      </c>
      <c r="H170" s="31" t="s">
        <v>81</v>
      </c>
      <c r="I170" s="32" t="s">
        <v>13</v>
      </c>
      <c r="J170" s="32" t="s">
        <v>30</v>
      </c>
      <c r="K170" s="30" t="s">
        <v>4917</v>
      </c>
      <c r="L170" s="30">
        <v>20058288</v>
      </c>
      <c r="M170" s="30">
        <v>9</v>
      </c>
      <c r="N170" s="30">
        <v>1058</v>
      </c>
      <c r="O170" s="33">
        <v>2357</v>
      </c>
      <c r="P170" s="34">
        <f t="shared" si="4"/>
        <v>1707.5</v>
      </c>
      <c r="Q170" s="118">
        <v>7.0552951985977508</v>
      </c>
      <c r="R170" s="125"/>
      <c r="S170" s="125"/>
      <c r="T170" s="125"/>
      <c r="U170" s="125"/>
      <c r="V170" s="125"/>
      <c r="W170" s="125"/>
      <c r="X170" s="125"/>
      <c r="Y170" s="125"/>
      <c r="Z170" s="125"/>
      <c r="AA170" s="125"/>
      <c r="AB170" s="125"/>
      <c r="AC170" s="126">
        <f t="shared" si="5"/>
        <v>0</v>
      </c>
      <c r="AD170" s="125"/>
      <c r="AE170" s="113"/>
    </row>
    <row r="171" spans="1:31" x14ac:dyDescent="0.25">
      <c r="A171" s="22"/>
      <c r="B171" s="30" t="s">
        <v>11</v>
      </c>
      <c r="C171" s="31" t="s">
        <v>6514</v>
      </c>
      <c r="D171" s="31" t="s">
        <v>6514</v>
      </c>
      <c r="E171" s="32"/>
      <c r="F171" s="31"/>
      <c r="G171" s="31"/>
      <c r="H171" s="31"/>
      <c r="I171" s="32" t="s">
        <v>13</v>
      </c>
      <c r="J171" s="32" t="s">
        <v>4400</v>
      </c>
      <c r="K171" s="30" t="s">
        <v>1298</v>
      </c>
      <c r="L171" s="30">
        <v>20061217</v>
      </c>
      <c r="M171" s="30">
        <v>1</v>
      </c>
      <c r="N171" s="30">
        <v>30</v>
      </c>
      <c r="O171" s="33">
        <v>60</v>
      </c>
      <c r="P171" s="34">
        <f t="shared" si="4"/>
        <v>45</v>
      </c>
      <c r="Q171" s="118">
        <v>2.7280568465852313E-2</v>
      </c>
      <c r="R171" s="125"/>
      <c r="S171" s="125"/>
      <c r="T171" s="125"/>
      <c r="U171" s="125"/>
      <c r="V171" s="125"/>
      <c r="W171" s="125"/>
      <c r="X171" s="125"/>
      <c r="Y171" s="125"/>
      <c r="Z171" s="125"/>
      <c r="AA171" s="125"/>
      <c r="AB171" s="125"/>
      <c r="AC171" s="126">
        <f t="shared" si="5"/>
        <v>0</v>
      </c>
      <c r="AD171" s="125"/>
      <c r="AE171" s="113"/>
    </row>
    <row r="172" spans="1:31" x14ac:dyDescent="0.25">
      <c r="A172" s="22"/>
      <c r="B172" s="30" t="s">
        <v>11</v>
      </c>
      <c r="C172" s="31" t="s">
        <v>5187</v>
      </c>
      <c r="D172" s="31" t="s">
        <v>1296</v>
      </c>
      <c r="E172" s="32" t="s">
        <v>5188</v>
      </c>
      <c r="F172" s="31" t="s">
        <v>18</v>
      </c>
      <c r="G172" s="31" t="s">
        <v>5189</v>
      </c>
      <c r="H172" s="31" t="s">
        <v>1297</v>
      </c>
      <c r="I172" s="32" t="s">
        <v>13</v>
      </c>
      <c r="J172" s="32" t="s">
        <v>25</v>
      </c>
      <c r="K172" s="30" t="s">
        <v>4918</v>
      </c>
      <c r="L172" s="30">
        <v>20061217</v>
      </c>
      <c r="M172" s="30">
        <v>8</v>
      </c>
      <c r="N172" s="30">
        <v>40</v>
      </c>
      <c r="O172" s="33">
        <v>20</v>
      </c>
      <c r="P172" s="34">
        <f t="shared" si="4"/>
        <v>30</v>
      </c>
      <c r="Q172" s="118">
        <v>1.103742806287503E-2</v>
      </c>
      <c r="R172" s="125"/>
      <c r="S172" s="125"/>
      <c r="T172" s="125"/>
      <c r="U172" s="125"/>
      <c r="V172" s="125"/>
      <c r="W172" s="125"/>
      <c r="X172" s="125"/>
      <c r="Y172" s="125"/>
      <c r="Z172" s="125"/>
      <c r="AA172" s="125"/>
      <c r="AB172" s="125"/>
      <c r="AC172" s="126">
        <f t="shared" si="5"/>
        <v>0</v>
      </c>
      <c r="AD172" s="125"/>
      <c r="AE172" s="113"/>
    </row>
    <row r="173" spans="1:31" x14ac:dyDescent="0.25">
      <c r="A173" s="22"/>
      <c r="B173" s="30" t="s">
        <v>11</v>
      </c>
      <c r="C173" s="31" t="s">
        <v>5190</v>
      </c>
      <c r="D173" s="31" t="s">
        <v>1277</v>
      </c>
      <c r="E173" s="30" t="s">
        <v>1278</v>
      </c>
      <c r="F173" s="31" t="s">
        <v>198</v>
      </c>
      <c r="G173" s="31" t="s">
        <v>5191</v>
      </c>
      <c r="H173" s="31" t="s">
        <v>1279</v>
      </c>
      <c r="I173" s="32" t="s">
        <v>13</v>
      </c>
      <c r="J173" s="32" t="s">
        <v>230</v>
      </c>
      <c r="K173" s="30" t="s">
        <v>4919</v>
      </c>
      <c r="L173" s="30">
        <v>20066836</v>
      </c>
      <c r="M173" s="30">
        <v>1</v>
      </c>
      <c r="N173" s="30">
        <v>1</v>
      </c>
      <c r="O173" s="33">
        <v>2</v>
      </c>
      <c r="P173" s="34">
        <f t="shared" si="4"/>
        <v>1.5</v>
      </c>
      <c r="Q173" s="118">
        <v>6.5631512541036003E-4</v>
      </c>
      <c r="R173" s="125"/>
      <c r="S173" s="125"/>
      <c r="T173" s="125"/>
      <c r="U173" s="125"/>
      <c r="V173" s="125"/>
      <c r="W173" s="125"/>
      <c r="X173" s="125"/>
      <c r="Y173" s="125"/>
      <c r="Z173" s="125"/>
      <c r="AA173" s="125"/>
      <c r="AB173" s="125"/>
      <c r="AC173" s="126">
        <f t="shared" si="5"/>
        <v>0</v>
      </c>
      <c r="AD173" s="125"/>
      <c r="AE173" s="113"/>
    </row>
    <row r="174" spans="1:31" x14ac:dyDescent="0.25">
      <c r="A174" s="22"/>
      <c r="B174" s="30" t="s">
        <v>11</v>
      </c>
      <c r="C174" s="31" t="s">
        <v>5193</v>
      </c>
      <c r="D174" s="31" t="s">
        <v>298</v>
      </c>
      <c r="E174" s="30" t="s">
        <v>85</v>
      </c>
      <c r="F174" s="31" t="s">
        <v>132</v>
      </c>
      <c r="G174" s="31" t="s">
        <v>5194</v>
      </c>
      <c r="H174" s="31" t="s">
        <v>299</v>
      </c>
      <c r="I174" s="32" t="s">
        <v>13</v>
      </c>
      <c r="J174" s="32" t="s">
        <v>300</v>
      </c>
      <c r="K174" s="30" t="s">
        <v>5192</v>
      </c>
      <c r="L174" s="30">
        <v>20070927</v>
      </c>
      <c r="M174" s="30">
        <v>4</v>
      </c>
      <c r="N174" s="30">
        <v>390</v>
      </c>
      <c r="O174" s="33">
        <v>3975</v>
      </c>
      <c r="P174" s="34">
        <f t="shared" si="4"/>
        <v>2182.5</v>
      </c>
      <c r="Q174" s="118">
        <v>0.37631863873773991</v>
      </c>
      <c r="R174" s="125"/>
      <c r="S174" s="125"/>
      <c r="T174" s="125"/>
      <c r="U174" s="125"/>
      <c r="V174" s="125"/>
      <c r="W174" s="125"/>
      <c r="X174" s="125"/>
      <c r="Y174" s="125"/>
      <c r="Z174" s="125"/>
      <c r="AA174" s="125"/>
      <c r="AB174" s="125"/>
      <c r="AC174" s="126">
        <f t="shared" si="5"/>
        <v>0</v>
      </c>
      <c r="AD174" s="125"/>
      <c r="AE174" s="113"/>
    </row>
    <row r="175" spans="1:31" x14ac:dyDescent="0.25">
      <c r="A175" s="22"/>
      <c r="B175" s="30" t="s">
        <v>11</v>
      </c>
      <c r="C175" s="31" t="s">
        <v>5196</v>
      </c>
      <c r="D175" s="31" t="s">
        <v>935</v>
      </c>
      <c r="E175" s="30" t="s">
        <v>936</v>
      </c>
      <c r="F175" s="31" t="s">
        <v>266</v>
      </c>
      <c r="G175" s="31" t="s">
        <v>5197</v>
      </c>
      <c r="H175" s="31" t="s">
        <v>937</v>
      </c>
      <c r="I175" s="32" t="s">
        <v>13</v>
      </c>
      <c r="J175" s="32" t="s">
        <v>938</v>
      </c>
      <c r="K175" s="30" t="s">
        <v>5195</v>
      </c>
      <c r="L175" s="30">
        <v>20072617</v>
      </c>
      <c r="M175" s="30">
        <v>3</v>
      </c>
      <c r="N175" s="30">
        <v>16</v>
      </c>
      <c r="O175" s="33">
        <v>11</v>
      </c>
      <c r="P175" s="34">
        <f t="shared" si="4"/>
        <v>13.5</v>
      </c>
      <c r="Q175" s="118">
        <v>5.436345165296657E-2</v>
      </c>
      <c r="R175" s="125"/>
      <c r="S175" s="125"/>
      <c r="T175" s="125"/>
      <c r="U175" s="125"/>
      <c r="V175" s="125"/>
      <c r="W175" s="125"/>
      <c r="X175" s="125"/>
      <c r="Y175" s="125"/>
      <c r="Z175" s="125"/>
      <c r="AA175" s="125"/>
      <c r="AB175" s="125"/>
      <c r="AC175" s="126">
        <f t="shared" si="5"/>
        <v>0</v>
      </c>
      <c r="AD175" s="125"/>
      <c r="AE175" s="113"/>
    </row>
    <row r="176" spans="1:31" x14ac:dyDescent="0.25">
      <c r="A176" s="22"/>
      <c r="B176" s="30" t="s">
        <v>11</v>
      </c>
      <c r="C176" s="31" t="s">
        <v>5198</v>
      </c>
      <c r="D176" s="31" t="s">
        <v>5199</v>
      </c>
      <c r="E176" s="30" t="s">
        <v>414</v>
      </c>
      <c r="F176" s="31" t="s">
        <v>151</v>
      </c>
      <c r="G176" s="31" t="s">
        <v>5200</v>
      </c>
      <c r="H176" s="31" t="s">
        <v>5201</v>
      </c>
      <c r="I176" s="32" t="s">
        <v>13</v>
      </c>
      <c r="J176" s="32" t="s">
        <v>601</v>
      </c>
      <c r="K176" s="30" t="s">
        <v>602</v>
      </c>
      <c r="L176" s="30">
        <v>20079787</v>
      </c>
      <c r="M176" s="30">
        <v>3</v>
      </c>
      <c r="N176" s="30">
        <v>360</v>
      </c>
      <c r="O176" s="33">
        <v>1050</v>
      </c>
      <c r="P176" s="34">
        <f t="shared" si="4"/>
        <v>705</v>
      </c>
      <c r="Q176" s="118">
        <v>0.22918313315032451</v>
      </c>
      <c r="R176" s="125"/>
      <c r="S176" s="125"/>
      <c r="T176" s="125"/>
      <c r="U176" s="125"/>
      <c r="V176" s="125"/>
      <c r="W176" s="125"/>
      <c r="X176" s="125"/>
      <c r="Y176" s="125"/>
      <c r="Z176" s="125"/>
      <c r="AA176" s="125"/>
      <c r="AB176" s="125"/>
      <c r="AC176" s="126">
        <f t="shared" si="5"/>
        <v>0</v>
      </c>
      <c r="AD176" s="125"/>
      <c r="AE176" s="113"/>
    </row>
    <row r="177" spans="1:31" x14ac:dyDescent="0.25">
      <c r="A177" s="22"/>
      <c r="B177" s="30" t="s">
        <v>11</v>
      </c>
      <c r="C177" s="31" t="s">
        <v>5203</v>
      </c>
      <c r="D177" s="31" t="s">
        <v>5203</v>
      </c>
      <c r="E177" s="30"/>
      <c r="F177" s="31" t="s">
        <v>4958</v>
      </c>
      <c r="G177" s="31" t="s">
        <v>5204</v>
      </c>
      <c r="H177" s="31" t="s">
        <v>1051</v>
      </c>
      <c r="I177" s="32" t="s">
        <v>13</v>
      </c>
      <c r="J177" s="32" t="s">
        <v>4400</v>
      </c>
      <c r="K177" s="30" t="s">
        <v>5202</v>
      </c>
      <c r="L177" s="30">
        <v>2202</v>
      </c>
      <c r="M177" s="30">
        <v>2</v>
      </c>
      <c r="N177" s="30"/>
      <c r="O177" s="33">
        <v>249</v>
      </c>
      <c r="P177" s="34">
        <f t="shared" si="4"/>
        <v>249</v>
      </c>
      <c r="Q177" s="118">
        <v>4.0866555142218416E-2</v>
      </c>
      <c r="R177" s="125"/>
      <c r="S177" s="125"/>
      <c r="T177" s="125"/>
      <c r="U177" s="125"/>
      <c r="V177" s="125"/>
      <c r="W177" s="125"/>
      <c r="X177" s="125"/>
      <c r="Y177" s="125"/>
      <c r="Z177" s="125"/>
      <c r="AA177" s="125"/>
      <c r="AB177" s="125"/>
      <c r="AC177" s="126">
        <f t="shared" si="5"/>
        <v>0</v>
      </c>
      <c r="AD177" s="125"/>
      <c r="AE177" s="113"/>
    </row>
    <row r="178" spans="1:31" x14ac:dyDescent="0.25">
      <c r="A178" s="22"/>
      <c r="B178" s="30" t="s">
        <v>11</v>
      </c>
      <c r="C178" s="31" t="s">
        <v>5205</v>
      </c>
      <c r="D178" s="31" t="s">
        <v>2735</v>
      </c>
      <c r="E178" s="30"/>
      <c r="F178" s="31" t="s">
        <v>1566</v>
      </c>
      <c r="G178" s="31" t="s">
        <v>5206</v>
      </c>
      <c r="H178" s="31" t="s">
        <v>5207</v>
      </c>
      <c r="I178" s="32" t="s">
        <v>13</v>
      </c>
      <c r="J178" s="32" t="s">
        <v>4400</v>
      </c>
      <c r="K178" s="30" t="s">
        <v>1091</v>
      </c>
      <c r="L178" s="30">
        <v>6411</v>
      </c>
      <c r="M178" s="30">
        <v>2</v>
      </c>
      <c r="N178" s="30">
        <v>11</v>
      </c>
      <c r="O178" s="33">
        <v>29</v>
      </c>
      <c r="P178" s="34">
        <f t="shared" si="4"/>
        <v>20</v>
      </c>
      <c r="Q178" s="118">
        <v>6.5895092912686744E-3</v>
      </c>
      <c r="R178" s="125"/>
      <c r="S178" s="125"/>
      <c r="T178" s="125"/>
      <c r="U178" s="125"/>
      <c r="V178" s="125"/>
      <c r="W178" s="125"/>
      <c r="X178" s="125"/>
      <c r="Y178" s="125"/>
      <c r="Z178" s="125"/>
      <c r="AA178" s="125"/>
      <c r="AB178" s="125"/>
      <c r="AC178" s="126">
        <f t="shared" si="5"/>
        <v>0</v>
      </c>
      <c r="AD178" s="125"/>
      <c r="AE178" s="113"/>
    </row>
    <row r="179" spans="1:31" x14ac:dyDescent="0.25">
      <c r="A179" s="22"/>
      <c r="B179" s="30" t="s">
        <v>11</v>
      </c>
      <c r="C179" s="31" t="s">
        <v>5209</v>
      </c>
      <c r="D179" s="31" t="s">
        <v>5064</v>
      </c>
      <c r="E179" s="30"/>
      <c r="F179" s="31"/>
      <c r="G179" s="31"/>
      <c r="H179" s="31" t="s">
        <v>5210</v>
      </c>
      <c r="I179" s="32" t="s">
        <v>13</v>
      </c>
      <c r="J179" s="32" t="s">
        <v>4400</v>
      </c>
      <c r="K179" s="30" t="s">
        <v>5208</v>
      </c>
      <c r="L179" s="30">
        <v>11492</v>
      </c>
      <c r="M179" s="30">
        <v>4</v>
      </c>
      <c r="N179" s="30"/>
      <c r="O179" s="33">
        <v>21</v>
      </c>
      <c r="P179" s="34">
        <f t="shared" si="4"/>
        <v>21</v>
      </c>
      <c r="Q179" s="118">
        <v>8.1736273248896631E-3</v>
      </c>
      <c r="R179" s="125"/>
      <c r="S179" s="125"/>
      <c r="T179" s="125"/>
      <c r="U179" s="125"/>
      <c r="V179" s="125"/>
      <c r="W179" s="125"/>
      <c r="X179" s="125"/>
      <c r="Y179" s="125"/>
      <c r="Z179" s="125"/>
      <c r="AA179" s="125"/>
      <c r="AB179" s="125"/>
      <c r="AC179" s="126">
        <f t="shared" si="5"/>
        <v>0</v>
      </c>
      <c r="AD179" s="125"/>
      <c r="AE179" s="113"/>
    </row>
    <row r="180" spans="1:31" x14ac:dyDescent="0.25">
      <c r="A180" s="22"/>
      <c r="B180" s="30" t="s">
        <v>11</v>
      </c>
      <c r="C180" s="31" t="s">
        <v>5211</v>
      </c>
      <c r="D180" s="31" t="s">
        <v>5211</v>
      </c>
      <c r="E180" s="30"/>
      <c r="F180" s="31" t="s">
        <v>5212</v>
      </c>
      <c r="G180" s="31" t="s">
        <v>5213</v>
      </c>
      <c r="H180" s="31" t="s">
        <v>427</v>
      </c>
      <c r="I180" s="32" t="s">
        <v>13</v>
      </c>
      <c r="J180" s="32" t="s">
        <v>4400</v>
      </c>
      <c r="K180" s="30" t="s">
        <v>429</v>
      </c>
      <c r="L180" s="30">
        <v>11697</v>
      </c>
      <c r="M180" s="30">
        <v>2</v>
      </c>
      <c r="N180" s="30">
        <v>101</v>
      </c>
      <c r="O180" s="33">
        <v>98</v>
      </c>
      <c r="P180" s="34">
        <f t="shared" si="4"/>
        <v>99.5</v>
      </c>
      <c r="Q180" s="118">
        <v>1.3812490075737979E-2</v>
      </c>
      <c r="R180" s="125"/>
      <c r="S180" s="125"/>
      <c r="T180" s="125"/>
      <c r="U180" s="125"/>
      <c r="V180" s="125"/>
      <c r="W180" s="125"/>
      <c r="X180" s="125"/>
      <c r="Y180" s="125"/>
      <c r="Z180" s="125"/>
      <c r="AA180" s="125"/>
      <c r="AB180" s="125"/>
      <c r="AC180" s="126">
        <f t="shared" si="5"/>
        <v>0</v>
      </c>
      <c r="AD180" s="125"/>
      <c r="AE180" s="113"/>
    </row>
    <row r="181" spans="1:31" x14ac:dyDescent="0.25">
      <c r="A181" s="22"/>
      <c r="B181" s="30" t="s">
        <v>11</v>
      </c>
      <c r="C181" s="31" t="s">
        <v>5214</v>
      </c>
      <c r="D181" s="31" t="s">
        <v>5214</v>
      </c>
      <c r="E181" s="30"/>
      <c r="F181" s="31" t="s">
        <v>5027</v>
      </c>
      <c r="G181" s="31" t="s">
        <v>554</v>
      </c>
      <c r="H181" s="31" t="s">
        <v>555</v>
      </c>
      <c r="I181" s="32" t="s">
        <v>13</v>
      </c>
      <c r="J181" s="32" t="s">
        <v>4400</v>
      </c>
      <c r="K181" s="30" t="s">
        <v>556</v>
      </c>
      <c r="L181" s="30">
        <v>13874</v>
      </c>
      <c r="M181" s="30">
        <v>2</v>
      </c>
      <c r="N181" s="30">
        <v>1800</v>
      </c>
      <c r="O181" s="33">
        <v>2280</v>
      </c>
      <c r="P181" s="34">
        <f t="shared" si="4"/>
        <v>2040</v>
      </c>
      <c r="Q181" s="118">
        <v>0.12268611978855669</v>
      </c>
      <c r="R181" s="125"/>
      <c r="S181" s="125"/>
      <c r="T181" s="125"/>
      <c r="U181" s="125"/>
      <c r="V181" s="125"/>
      <c r="W181" s="125"/>
      <c r="X181" s="125"/>
      <c r="Y181" s="125"/>
      <c r="Z181" s="125"/>
      <c r="AA181" s="125"/>
      <c r="AB181" s="125"/>
      <c r="AC181" s="126">
        <f t="shared" si="5"/>
        <v>0</v>
      </c>
      <c r="AD181" s="125"/>
      <c r="AE181" s="113"/>
    </row>
    <row r="182" spans="1:31" x14ac:dyDescent="0.25">
      <c r="A182" s="22"/>
      <c r="B182" s="30" t="s">
        <v>11</v>
      </c>
      <c r="C182" s="31" t="s">
        <v>5215</v>
      </c>
      <c r="D182" s="31" t="s">
        <v>5064</v>
      </c>
      <c r="E182" s="30"/>
      <c r="F182" s="31"/>
      <c r="G182" s="31"/>
      <c r="H182" s="31" t="s">
        <v>5216</v>
      </c>
      <c r="I182" s="32" t="s">
        <v>13</v>
      </c>
      <c r="J182" s="32" t="s">
        <v>4400</v>
      </c>
      <c r="K182" s="30" t="s">
        <v>583</v>
      </c>
      <c r="L182" s="30">
        <v>15875</v>
      </c>
      <c r="M182" s="30">
        <v>1</v>
      </c>
      <c r="N182" s="30">
        <v>750</v>
      </c>
      <c r="O182" s="33">
        <v>3093</v>
      </c>
      <c r="P182" s="34">
        <f t="shared" si="4"/>
        <v>1921.5</v>
      </c>
      <c r="Q182" s="118">
        <v>6.4996942796286816E-2</v>
      </c>
      <c r="R182" s="125"/>
      <c r="S182" s="125"/>
      <c r="T182" s="125"/>
      <c r="U182" s="125"/>
      <c r="V182" s="125"/>
      <c r="W182" s="125"/>
      <c r="X182" s="125"/>
      <c r="Y182" s="125"/>
      <c r="Z182" s="125"/>
      <c r="AA182" s="125"/>
      <c r="AB182" s="125"/>
      <c r="AC182" s="126">
        <f t="shared" si="5"/>
        <v>0</v>
      </c>
      <c r="AD182" s="125"/>
      <c r="AE182" s="113"/>
    </row>
    <row r="183" spans="1:31" x14ac:dyDescent="0.25">
      <c r="A183" s="22"/>
      <c r="B183" s="30" t="s">
        <v>11</v>
      </c>
      <c r="C183" s="31" t="s">
        <v>5217</v>
      </c>
      <c r="D183" s="31" t="s">
        <v>5064</v>
      </c>
      <c r="E183" s="30"/>
      <c r="F183" s="31"/>
      <c r="G183" s="31"/>
      <c r="H183" s="31" t="s">
        <v>5218</v>
      </c>
      <c r="I183" s="32" t="s">
        <v>13</v>
      </c>
      <c r="J183" s="32" t="s">
        <v>4400</v>
      </c>
      <c r="K183" s="30" t="s">
        <v>1041</v>
      </c>
      <c r="L183" s="30">
        <v>16815</v>
      </c>
      <c r="M183" s="30">
        <v>1</v>
      </c>
      <c r="N183" s="30">
        <v>50</v>
      </c>
      <c r="O183" s="33">
        <v>150</v>
      </c>
      <c r="P183" s="34">
        <f t="shared" si="4"/>
        <v>100</v>
      </c>
      <c r="Q183" s="118">
        <v>1.4496920440791085E-3</v>
      </c>
      <c r="R183" s="125"/>
      <c r="S183" s="125"/>
      <c r="T183" s="125"/>
      <c r="U183" s="125"/>
      <c r="V183" s="125"/>
      <c r="W183" s="125"/>
      <c r="X183" s="125"/>
      <c r="Y183" s="125"/>
      <c r="Z183" s="125"/>
      <c r="AA183" s="125"/>
      <c r="AB183" s="125"/>
      <c r="AC183" s="126">
        <f t="shared" si="5"/>
        <v>0</v>
      </c>
      <c r="AD183" s="125"/>
      <c r="AE183" s="113"/>
    </row>
    <row r="184" spans="1:31" x14ac:dyDescent="0.25">
      <c r="A184" s="22"/>
      <c r="B184" s="30" t="s">
        <v>11</v>
      </c>
      <c r="C184" s="31" t="s">
        <v>5220</v>
      </c>
      <c r="D184" s="31"/>
      <c r="E184" s="30"/>
      <c r="F184" s="31"/>
      <c r="G184" s="31"/>
      <c r="H184" s="31"/>
      <c r="I184" s="32" t="s">
        <v>13</v>
      </c>
      <c r="J184" s="32" t="s">
        <v>4400</v>
      </c>
      <c r="K184" s="30" t="s">
        <v>5219</v>
      </c>
      <c r="L184" s="30">
        <v>17135</v>
      </c>
      <c r="M184" s="30">
        <v>1</v>
      </c>
      <c r="N184" s="30">
        <v>30656</v>
      </c>
      <c r="O184" s="33">
        <v>28304</v>
      </c>
      <c r="P184" s="34">
        <f t="shared" si="4"/>
        <v>29480</v>
      </c>
      <c r="Q184" s="118">
        <v>0.12950582260440036</v>
      </c>
      <c r="R184" s="125"/>
      <c r="S184" s="125"/>
      <c r="T184" s="125"/>
      <c r="U184" s="125"/>
      <c r="V184" s="125"/>
      <c r="W184" s="125"/>
      <c r="X184" s="125"/>
      <c r="Y184" s="125"/>
      <c r="Z184" s="125"/>
      <c r="AA184" s="125"/>
      <c r="AB184" s="125"/>
      <c r="AC184" s="126">
        <f t="shared" si="5"/>
        <v>0</v>
      </c>
      <c r="AD184" s="125"/>
      <c r="AE184" s="113"/>
    </row>
    <row r="185" spans="1:31" x14ac:dyDescent="0.25">
      <c r="A185" s="22"/>
      <c r="B185" s="30" t="s">
        <v>11</v>
      </c>
      <c r="C185" s="31" t="s">
        <v>5222</v>
      </c>
      <c r="D185" s="31" t="s">
        <v>5091</v>
      </c>
      <c r="E185" s="30" t="s">
        <v>5223</v>
      </c>
      <c r="F185" s="31" t="s">
        <v>1566</v>
      </c>
      <c r="G185" s="31" t="s">
        <v>5224</v>
      </c>
      <c r="H185" s="31" t="s">
        <v>50</v>
      </c>
      <c r="I185" s="32" t="s">
        <v>13</v>
      </c>
      <c r="J185" s="32" t="s">
        <v>51</v>
      </c>
      <c r="K185" s="30" t="s">
        <v>5221</v>
      </c>
      <c r="L185" s="30">
        <v>17144</v>
      </c>
      <c r="M185" s="30">
        <v>9</v>
      </c>
      <c r="N185" s="30">
        <v>63991</v>
      </c>
      <c r="O185" s="33">
        <v>70713</v>
      </c>
      <c r="P185" s="34">
        <f t="shared" si="4"/>
        <v>67352</v>
      </c>
      <c r="Q185" s="118">
        <v>0.10651599114852665</v>
      </c>
      <c r="R185" s="125"/>
      <c r="S185" s="125"/>
      <c r="T185" s="125"/>
      <c r="U185" s="125"/>
      <c r="V185" s="125"/>
      <c r="W185" s="125"/>
      <c r="X185" s="125"/>
      <c r="Y185" s="125"/>
      <c r="Z185" s="125"/>
      <c r="AA185" s="125"/>
      <c r="AB185" s="125"/>
      <c r="AC185" s="126">
        <f t="shared" si="5"/>
        <v>0</v>
      </c>
      <c r="AD185" s="125"/>
      <c r="AE185" s="113"/>
    </row>
    <row r="186" spans="1:31" x14ac:dyDescent="0.25">
      <c r="A186" s="22"/>
      <c r="B186" s="30" t="s">
        <v>11</v>
      </c>
      <c r="C186" s="31" t="s">
        <v>5226</v>
      </c>
      <c r="D186" s="31" t="s">
        <v>1456</v>
      </c>
      <c r="E186" s="30" t="s">
        <v>414</v>
      </c>
      <c r="F186" s="31" t="s">
        <v>1431</v>
      </c>
      <c r="G186" s="31" t="s">
        <v>5227</v>
      </c>
      <c r="H186" s="31" t="s">
        <v>5228</v>
      </c>
      <c r="I186" s="32" t="s">
        <v>13</v>
      </c>
      <c r="J186" s="32" t="s">
        <v>730</v>
      </c>
      <c r="K186" s="30" t="s">
        <v>5225</v>
      </c>
      <c r="L186" s="30">
        <v>21453</v>
      </c>
      <c r="M186" s="30">
        <v>1</v>
      </c>
      <c r="N186" s="30"/>
      <c r="O186" s="33">
        <v>60</v>
      </c>
      <c r="P186" s="34">
        <f t="shared" si="4"/>
        <v>60</v>
      </c>
      <c r="Q186" s="118">
        <v>6.9954230636108238E-3</v>
      </c>
      <c r="R186" s="125"/>
      <c r="S186" s="125"/>
      <c r="T186" s="125"/>
      <c r="U186" s="125"/>
      <c r="V186" s="125"/>
      <c r="W186" s="125"/>
      <c r="X186" s="125"/>
      <c r="Y186" s="125"/>
      <c r="Z186" s="125"/>
      <c r="AA186" s="125"/>
      <c r="AB186" s="125"/>
      <c r="AC186" s="126">
        <f t="shared" si="5"/>
        <v>0</v>
      </c>
      <c r="AD186" s="125"/>
      <c r="AE186" s="113"/>
    </row>
    <row r="187" spans="1:31" x14ac:dyDescent="0.25">
      <c r="A187" s="22"/>
      <c r="B187" s="30" t="s">
        <v>11</v>
      </c>
      <c r="C187" s="31" t="s">
        <v>5230</v>
      </c>
      <c r="D187" s="31" t="s">
        <v>1014</v>
      </c>
      <c r="E187" s="30" t="s">
        <v>85</v>
      </c>
      <c r="F187" s="31" t="s">
        <v>15</v>
      </c>
      <c r="G187" s="31" t="s">
        <v>5231</v>
      </c>
      <c r="H187" s="31" t="s">
        <v>1015</v>
      </c>
      <c r="I187" s="32" t="s">
        <v>13</v>
      </c>
      <c r="J187" s="32" t="s">
        <v>87</v>
      </c>
      <c r="K187" s="30" t="s">
        <v>5229</v>
      </c>
      <c r="L187" s="30">
        <v>21767</v>
      </c>
      <c r="M187" s="30">
        <v>2</v>
      </c>
      <c r="N187" s="30">
        <v>150</v>
      </c>
      <c r="O187" s="33">
        <v>145</v>
      </c>
      <c r="P187" s="34">
        <f t="shared" si="4"/>
        <v>147.5</v>
      </c>
      <c r="Q187" s="118">
        <v>4.3953857392009642E-3</v>
      </c>
      <c r="R187" s="125"/>
      <c r="S187" s="125"/>
      <c r="T187" s="125"/>
      <c r="U187" s="125"/>
      <c r="V187" s="125"/>
      <c r="W187" s="125"/>
      <c r="X187" s="125"/>
      <c r="Y187" s="125"/>
      <c r="Z187" s="125"/>
      <c r="AA187" s="125"/>
      <c r="AB187" s="125"/>
      <c r="AC187" s="126">
        <f t="shared" si="5"/>
        <v>0</v>
      </c>
      <c r="AD187" s="125"/>
      <c r="AE187" s="113"/>
    </row>
    <row r="188" spans="1:31" x14ac:dyDescent="0.25">
      <c r="A188" s="22"/>
      <c r="B188" s="30" t="s">
        <v>11</v>
      </c>
      <c r="C188" s="31" t="s">
        <v>5233</v>
      </c>
      <c r="D188" s="31" t="s">
        <v>1377</v>
      </c>
      <c r="E188" s="30" t="s">
        <v>39</v>
      </c>
      <c r="F188" s="31" t="s">
        <v>93</v>
      </c>
      <c r="G188" s="31" t="s">
        <v>5234</v>
      </c>
      <c r="H188" s="31" t="s">
        <v>1378</v>
      </c>
      <c r="I188" s="32" t="s">
        <v>13</v>
      </c>
      <c r="J188" s="32" t="s">
        <v>941</v>
      </c>
      <c r="K188" s="30" t="s">
        <v>5232</v>
      </c>
      <c r="L188" s="30">
        <v>22144</v>
      </c>
      <c r="M188" s="30">
        <v>2</v>
      </c>
      <c r="N188" s="30"/>
      <c r="O188" s="33">
        <v>1</v>
      </c>
      <c r="P188" s="34">
        <f t="shared" si="4"/>
        <v>1</v>
      </c>
      <c r="Q188" s="118">
        <v>4.4791091155850271E-4</v>
      </c>
      <c r="R188" s="125"/>
      <c r="S188" s="125"/>
      <c r="T188" s="125"/>
      <c r="U188" s="125"/>
      <c r="V188" s="125"/>
      <c r="W188" s="125"/>
      <c r="X188" s="125"/>
      <c r="Y188" s="125"/>
      <c r="Z188" s="125"/>
      <c r="AA188" s="125"/>
      <c r="AB188" s="125"/>
      <c r="AC188" s="126">
        <f t="shared" si="5"/>
        <v>0</v>
      </c>
      <c r="AD188" s="125"/>
      <c r="AE188" s="113"/>
    </row>
    <row r="189" spans="1:31" x14ac:dyDescent="0.25">
      <c r="A189" s="22"/>
      <c r="B189" s="30" t="s">
        <v>11</v>
      </c>
      <c r="C189" s="31" t="s">
        <v>5236</v>
      </c>
      <c r="D189" s="31" t="s">
        <v>489</v>
      </c>
      <c r="E189" s="30" t="s">
        <v>5237</v>
      </c>
      <c r="F189" s="31" t="s">
        <v>491</v>
      </c>
      <c r="G189" s="31" t="s">
        <v>5238</v>
      </c>
      <c r="H189" s="31" t="s">
        <v>492</v>
      </c>
      <c r="I189" s="32" t="s">
        <v>13</v>
      </c>
      <c r="J189" s="32" t="s">
        <v>493</v>
      </c>
      <c r="K189" s="30" t="s">
        <v>5235</v>
      </c>
      <c r="L189" s="30">
        <v>22501</v>
      </c>
      <c r="M189" s="30">
        <v>5</v>
      </c>
      <c r="N189" s="30">
        <v>198</v>
      </c>
      <c r="O189" s="33">
        <v>346</v>
      </c>
      <c r="P189" s="34">
        <f t="shared" si="4"/>
        <v>272</v>
      </c>
      <c r="Q189" s="118">
        <v>1.1550677619894957E-2</v>
      </c>
      <c r="R189" s="125"/>
      <c r="S189" s="125"/>
      <c r="T189" s="125"/>
      <c r="U189" s="125"/>
      <c r="V189" s="125"/>
      <c r="W189" s="125"/>
      <c r="X189" s="125"/>
      <c r="Y189" s="125"/>
      <c r="Z189" s="125"/>
      <c r="AA189" s="125"/>
      <c r="AB189" s="125"/>
      <c r="AC189" s="126">
        <f t="shared" si="5"/>
        <v>0</v>
      </c>
      <c r="AD189" s="125"/>
      <c r="AE189" s="113"/>
    </row>
    <row r="190" spans="1:31" x14ac:dyDescent="0.25">
      <c r="A190" s="22"/>
      <c r="B190" s="30" t="s">
        <v>11</v>
      </c>
      <c r="C190" s="31" t="s">
        <v>5240</v>
      </c>
      <c r="D190" s="31" t="s">
        <v>544</v>
      </c>
      <c r="E190" s="30" t="s">
        <v>68</v>
      </c>
      <c r="F190" s="31" t="s">
        <v>545</v>
      </c>
      <c r="G190" s="31" t="s">
        <v>5241</v>
      </c>
      <c r="H190" s="31" t="s">
        <v>546</v>
      </c>
      <c r="I190" s="32" t="s">
        <v>13</v>
      </c>
      <c r="J190" s="32" t="s">
        <v>386</v>
      </c>
      <c r="K190" s="30" t="s">
        <v>5239</v>
      </c>
      <c r="L190" s="30">
        <v>22511</v>
      </c>
      <c r="M190" s="30">
        <v>4</v>
      </c>
      <c r="N190" s="30">
        <v>240</v>
      </c>
      <c r="O190" s="33">
        <v>2115</v>
      </c>
      <c r="P190" s="34">
        <f t="shared" si="4"/>
        <v>1177.5</v>
      </c>
      <c r="Q190" s="118">
        <v>0.45261691944401705</v>
      </c>
      <c r="R190" s="125"/>
      <c r="S190" s="125"/>
      <c r="T190" s="125"/>
      <c r="U190" s="125"/>
      <c r="V190" s="125"/>
      <c r="W190" s="125"/>
      <c r="X190" s="125"/>
      <c r="Y190" s="125"/>
      <c r="Z190" s="125"/>
      <c r="AA190" s="125"/>
      <c r="AB190" s="125"/>
      <c r="AC190" s="126">
        <f t="shared" si="5"/>
        <v>0</v>
      </c>
      <c r="AD190" s="125"/>
      <c r="AE190" s="113"/>
    </row>
    <row r="191" spans="1:31" x14ac:dyDescent="0.25">
      <c r="A191" s="22"/>
      <c r="B191" s="30" t="s">
        <v>11</v>
      </c>
      <c r="C191" s="31" t="s">
        <v>5243</v>
      </c>
      <c r="D191" s="31" t="s">
        <v>5243</v>
      </c>
      <c r="E191" s="30"/>
      <c r="F191" s="31" t="s">
        <v>4951</v>
      </c>
      <c r="G191" s="31" t="s">
        <v>5244</v>
      </c>
      <c r="H191" s="31" t="s">
        <v>245</v>
      </c>
      <c r="I191" s="32" t="s">
        <v>13</v>
      </c>
      <c r="J191" s="32" t="s">
        <v>4400</v>
      </c>
      <c r="K191" s="30" t="s">
        <v>5242</v>
      </c>
      <c r="L191" s="30">
        <v>24032</v>
      </c>
      <c r="M191" s="30">
        <v>14</v>
      </c>
      <c r="N191" s="30">
        <v>1176</v>
      </c>
      <c r="O191" s="33">
        <v>10592</v>
      </c>
      <c r="P191" s="34">
        <f t="shared" si="4"/>
        <v>5884</v>
      </c>
      <c r="Q191" s="118">
        <v>5.376477276882384E-2</v>
      </c>
      <c r="R191" s="125"/>
      <c r="S191" s="125"/>
      <c r="T191" s="125"/>
      <c r="U191" s="125"/>
      <c r="V191" s="125"/>
      <c r="W191" s="125"/>
      <c r="X191" s="125"/>
      <c r="Y191" s="125"/>
      <c r="Z191" s="125"/>
      <c r="AA191" s="125"/>
      <c r="AB191" s="125"/>
      <c r="AC191" s="126">
        <f t="shared" si="5"/>
        <v>0</v>
      </c>
      <c r="AD191" s="125"/>
      <c r="AE191" s="113"/>
    </row>
    <row r="192" spans="1:31" x14ac:dyDescent="0.25">
      <c r="A192" s="22"/>
      <c r="B192" s="30" t="s">
        <v>11</v>
      </c>
      <c r="C192" s="31" t="s">
        <v>1765</v>
      </c>
      <c r="D192" s="38" t="s">
        <v>801</v>
      </c>
      <c r="E192" s="30" t="s">
        <v>802</v>
      </c>
      <c r="F192" s="31" t="s">
        <v>198</v>
      </c>
      <c r="G192" s="31" t="s">
        <v>803</v>
      </c>
      <c r="H192" s="31" t="s">
        <v>804</v>
      </c>
      <c r="I192" s="32" t="s">
        <v>13</v>
      </c>
      <c r="J192" s="32" t="s">
        <v>230</v>
      </c>
      <c r="K192" s="30" t="s">
        <v>805</v>
      </c>
      <c r="L192" s="30">
        <v>19930893</v>
      </c>
      <c r="M192" s="30">
        <v>2</v>
      </c>
      <c r="N192" s="30">
        <v>2</v>
      </c>
      <c r="O192" s="33">
        <v>28</v>
      </c>
      <c r="P192" s="34">
        <f t="shared" si="4"/>
        <v>15</v>
      </c>
      <c r="Q192" s="118">
        <v>2.2364794534565881E-2</v>
      </c>
      <c r="R192" s="125"/>
      <c r="S192" s="125"/>
      <c r="T192" s="125"/>
      <c r="U192" s="125"/>
      <c r="V192" s="125"/>
      <c r="W192" s="125"/>
      <c r="X192" s="125"/>
      <c r="Y192" s="125"/>
      <c r="Z192" s="125"/>
      <c r="AA192" s="125"/>
      <c r="AB192" s="125"/>
      <c r="AC192" s="126">
        <f t="shared" si="5"/>
        <v>0</v>
      </c>
      <c r="AD192" s="125"/>
      <c r="AE192" s="113"/>
    </row>
    <row r="193" spans="1:31" x14ac:dyDescent="0.25">
      <c r="A193" s="22"/>
      <c r="B193" s="30" t="s">
        <v>11</v>
      </c>
      <c r="C193" s="31" t="s">
        <v>4988</v>
      </c>
      <c r="D193" s="31" t="s">
        <v>768</v>
      </c>
      <c r="E193" s="30" t="s">
        <v>162</v>
      </c>
      <c r="F193" s="31" t="s">
        <v>15</v>
      </c>
      <c r="G193" s="31" t="s">
        <v>5246</v>
      </c>
      <c r="H193" s="31" t="s">
        <v>5247</v>
      </c>
      <c r="I193" s="32" t="s">
        <v>13</v>
      </c>
      <c r="J193" s="32" t="s">
        <v>769</v>
      </c>
      <c r="K193" s="30" t="s">
        <v>5245</v>
      </c>
      <c r="L193" s="30">
        <v>25880</v>
      </c>
      <c r="M193" s="30">
        <v>2</v>
      </c>
      <c r="N193" s="30">
        <v>294</v>
      </c>
      <c r="O193" s="33">
        <v>287</v>
      </c>
      <c r="P193" s="34">
        <f t="shared" si="4"/>
        <v>290.5</v>
      </c>
      <c r="Q193" s="118">
        <v>4.0326918261325449E-3</v>
      </c>
      <c r="R193" s="125"/>
      <c r="S193" s="125"/>
      <c r="T193" s="125"/>
      <c r="U193" s="125"/>
      <c r="V193" s="125"/>
      <c r="W193" s="125"/>
      <c r="X193" s="125"/>
      <c r="Y193" s="125"/>
      <c r="Z193" s="125"/>
      <c r="AA193" s="125"/>
      <c r="AB193" s="125"/>
      <c r="AC193" s="126">
        <f t="shared" si="5"/>
        <v>0</v>
      </c>
      <c r="AD193" s="125"/>
      <c r="AE193" s="113"/>
    </row>
    <row r="194" spans="1:31" x14ac:dyDescent="0.25">
      <c r="A194" s="22"/>
      <c r="B194" s="30" t="s">
        <v>11</v>
      </c>
      <c r="C194" s="31" t="s">
        <v>5249</v>
      </c>
      <c r="D194" s="31" t="s">
        <v>798</v>
      </c>
      <c r="E194" s="30" t="s">
        <v>5250</v>
      </c>
      <c r="F194" s="31" t="s">
        <v>100</v>
      </c>
      <c r="G194" s="31" t="s">
        <v>5251</v>
      </c>
      <c r="H194" s="31" t="s">
        <v>799</v>
      </c>
      <c r="I194" s="32" t="s">
        <v>13</v>
      </c>
      <c r="J194" s="32" t="s">
        <v>800</v>
      </c>
      <c r="K194" s="30" t="s">
        <v>5248</v>
      </c>
      <c r="L194" s="30">
        <v>25941</v>
      </c>
      <c r="M194" s="30">
        <v>5</v>
      </c>
      <c r="N194" s="30">
        <v>125</v>
      </c>
      <c r="O194" s="33">
        <v>151</v>
      </c>
      <c r="P194" s="34">
        <f t="shared" si="4"/>
        <v>138</v>
      </c>
      <c r="Q194" s="118">
        <v>0.10844531160888626</v>
      </c>
      <c r="R194" s="125"/>
      <c r="S194" s="125"/>
      <c r="T194" s="125"/>
      <c r="U194" s="125"/>
      <c r="V194" s="125"/>
      <c r="W194" s="125"/>
      <c r="X194" s="125"/>
      <c r="Y194" s="125"/>
      <c r="Z194" s="125"/>
      <c r="AA194" s="125"/>
      <c r="AB194" s="125"/>
      <c r="AC194" s="126">
        <f t="shared" si="5"/>
        <v>0</v>
      </c>
      <c r="AD194" s="125"/>
      <c r="AE194" s="113"/>
    </row>
    <row r="195" spans="1:31" x14ac:dyDescent="0.25">
      <c r="A195" s="22"/>
      <c r="B195" s="30" t="s">
        <v>11</v>
      </c>
      <c r="C195" s="31" t="s">
        <v>5253</v>
      </c>
      <c r="D195" s="31" t="s">
        <v>1421</v>
      </c>
      <c r="E195" s="30" t="s">
        <v>39</v>
      </c>
      <c r="F195" s="31" t="s">
        <v>129</v>
      </c>
      <c r="G195" s="31" t="s">
        <v>5254</v>
      </c>
      <c r="H195" s="31" t="s">
        <v>1422</v>
      </c>
      <c r="I195" s="32" t="s">
        <v>13</v>
      </c>
      <c r="J195" s="32" t="s">
        <v>428</v>
      </c>
      <c r="K195" s="30" t="s">
        <v>5252</v>
      </c>
      <c r="L195" s="30">
        <v>26013</v>
      </c>
      <c r="M195" s="30">
        <v>1</v>
      </c>
      <c r="N195" s="30">
        <v>3</v>
      </c>
      <c r="O195" s="33">
        <v>3</v>
      </c>
      <c r="P195" s="34">
        <f t="shared" si="4"/>
        <v>3</v>
      </c>
      <c r="Q195" s="118">
        <v>2.6054919737676343E-2</v>
      </c>
      <c r="R195" s="125"/>
      <c r="S195" s="125"/>
      <c r="T195" s="125"/>
      <c r="U195" s="125"/>
      <c r="V195" s="125"/>
      <c r="W195" s="125"/>
      <c r="X195" s="125"/>
      <c r="Y195" s="125"/>
      <c r="Z195" s="125"/>
      <c r="AA195" s="125"/>
      <c r="AB195" s="125"/>
      <c r="AC195" s="126">
        <f t="shared" si="5"/>
        <v>0</v>
      </c>
      <c r="AD195" s="125"/>
      <c r="AE195" s="113"/>
    </row>
    <row r="196" spans="1:31" x14ac:dyDescent="0.25">
      <c r="A196" s="22"/>
      <c r="B196" s="30" t="s">
        <v>11</v>
      </c>
      <c r="C196" s="31" t="s">
        <v>5211</v>
      </c>
      <c r="D196" s="31" t="s">
        <v>5211</v>
      </c>
      <c r="E196" s="30"/>
      <c r="F196" s="31" t="s">
        <v>5212</v>
      </c>
      <c r="G196" s="31" t="s">
        <v>5256</v>
      </c>
      <c r="H196" s="31" t="s">
        <v>770</v>
      </c>
      <c r="I196" s="32" t="s">
        <v>13</v>
      </c>
      <c r="J196" s="32" t="s">
        <v>4400</v>
      </c>
      <c r="K196" s="30" t="s">
        <v>5255</v>
      </c>
      <c r="L196" s="30">
        <v>26014</v>
      </c>
      <c r="M196" s="30">
        <v>2</v>
      </c>
      <c r="N196" s="30">
        <v>51</v>
      </c>
      <c r="O196" s="33">
        <v>86</v>
      </c>
      <c r="P196" s="34">
        <f t="shared" si="4"/>
        <v>68.5</v>
      </c>
      <c r="Q196" s="118">
        <v>1.3884491447260571E-2</v>
      </c>
      <c r="R196" s="125"/>
      <c r="S196" s="125"/>
      <c r="T196" s="125"/>
      <c r="U196" s="125"/>
      <c r="V196" s="125"/>
      <c r="W196" s="125"/>
      <c r="X196" s="125"/>
      <c r="Y196" s="125"/>
      <c r="Z196" s="125"/>
      <c r="AA196" s="125"/>
      <c r="AB196" s="125"/>
      <c r="AC196" s="126">
        <f t="shared" si="5"/>
        <v>0</v>
      </c>
      <c r="AD196" s="125"/>
      <c r="AE196" s="113"/>
    </row>
    <row r="197" spans="1:31" x14ac:dyDescent="0.25">
      <c r="A197" s="22"/>
      <c r="B197" s="30" t="s">
        <v>11</v>
      </c>
      <c r="C197" s="31" t="s">
        <v>5257</v>
      </c>
      <c r="D197" s="31" t="s">
        <v>5258</v>
      </c>
      <c r="E197" s="30" t="s">
        <v>5259</v>
      </c>
      <c r="F197" s="31" t="s">
        <v>15</v>
      </c>
      <c r="G197" s="31" t="s">
        <v>121</v>
      </c>
      <c r="H197" s="31" t="s">
        <v>122</v>
      </c>
      <c r="I197" s="32" t="s">
        <v>13</v>
      </c>
      <c r="J197" s="32" t="s">
        <v>32</v>
      </c>
      <c r="K197" s="30" t="s">
        <v>123</v>
      </c>
      <c r="L197" s="30">
        <v>27363</v>
      </c>
      <c r="M197" s="30">
        <v>1</v>
      </c>
      <c r="N197" s="30">
        <v>33096</v>
      </c>
      <c r="O197" s="33">
        <v>21805</v>
      </c>
      <c r="P197" s="34">
        <f t="shared" si="4"/>
        <v>27450.5</v>
      </c>
      <c r="Q197" s="118">
        <v>2.2771452555374099</v>
      </c>
      <c r="R197" s="125"/>
      <c r="S197" s="125"/>
      <c r="T197" s="125"/>
      <c r="U197" s="125"/>
      <c r="V197" s="125"/>
      <c r="W197" s="125"/>
      <c r="X197" s="125"/>
      <c r="Y197" s="125"/>
      <c r="Z197" s="125"/>
      <c r="AA197" s="125"/>
      <c r="AB197" s="125"/>
      <c r="AC197" s="126">
        <f t="shared" si="5"/>
        <v>0</v>
      </c>
      <c r="AD197" s="125"/>
      <c r="AE197" s="113"/>
    </row>
    <row r="198" spans="1:31" x14ac:dyDescent="0.25">
      <c r="A198" s="22"/>
      <c r="B198" s="30" t="s">
        <v>11</v>
      </c>
      <c r="C198" s="31" t="s">
        <v>5260</v>
      </c>
      <c r="D198" s="31" t="s">
        <v>5261</v>
      </c>
      <c r="E198" s="30"/>
      <c r="F198" s="31"/>
      <c r="G198" s="31" t="s">
        <v>4946</v>
      </c>
      <c r="H198" s="31"/>
      <c r="I198" s="32" t="s">
        <v>13</v>
      </c>
      <c r="J198" s="32" t="s">
        <v>4400</v>
      </c>
      <c r="K198" s="30" t="s">
        <v>1036</v>
      </c>
      <c r="L198" s="30">
        <v>27685</v>
      </c>
      <c r="M198" s="30">
        <v>2</v>
      </c>
      <c r="N198" s="30"/>
      <c r="O198" s="33">
        <v>300</v>
      </c>
      <c r="P198" s="34">
        <f t="shared" si="4"/>
        <v>300</v>
      </c>
      <c r="Q198" s="118">
        <v>8.0334355147179209E-2</v>
      </c>
      <c r="R198" s="125"/>
      <c r="S198" s="125"/>
      <c r="T198" s="125"/>
      <c r="U198" s="125"/>
      <c r="V198" s="125"/>
      <c r="W198" s="125"/>
      <c r="X198" s="125"/>
      <c r="Y198" s="125"/>
      <c r="Z198" s="125"/>
      <c r="AA198" s="125"/>
      <c r="AB198" s="125"/>
      <c r="AC198" s="126">
        <f t="shared" si="5"/>
        <v>0</v>
      </c>
      <c r="AD198" s="125"/>
      <c r="AE198" s="113"/>
    </row>
    <row r="199" spans="1:31" x14ac:dyDescent="0.25">
      <c r="A199" s="22"/>
      <c r="B199" s="30" t="s">
        <v>11</v>
      </c>
      <c r="C199" s="31" t="s">
        <v>5263</v>
      </c>
      <c r="D199" s="31" t="s">
        <v>5263</v>
      </c>
      <c r="E199" s="30"/>
      <c r="F199" s="31"/>
      <c r="G199" s="31"/>
      <c r="H199" s="31"/>
      <c r="I199" s="32" t="s">
        <v>13</v>
      </c>
      <c r="J199" s="32" t="s">
        <v>4400</v>
      </c>
      <c r="K199" s="30" t="s">
        <v>5262</v>
      </c>
      <c r="L199" s="30">
        <v>29517</v>
      </c>
      <c r="M199" s="30">
        <v>1</v>
      </c>
      <c r="N199" s="30"/>
      <c r="O199" s="33">
        <v>1</v>
      </c>
      <c r="P199" s="34">
        <f t="shared" si="4"/>
        <v>1</v>
      </c>
      <c r="Q199" s="118">
        <v>1.471657075050004E-4</v>
      </c>
      <c r="R199" s="125"/>
      <c r="S199" s="125"/>
      <c r="T199" s="125"/>
      <c r="U199" s="125"/>
      <c r="V199" s="125"/>
      <c r="W199" s="125"/>
      <c r="X199" s="125"/>
      <c r="Y199" s="125"/>
      <c r="Z199" s="125"/>
      <c r="AA199" s="125"/>
      <c r="AB199" s="125"/>
      <c r="AC199" s="126">
        <f t="shared" si="5"/>
        <v>0</v>
      </c>
      <c r="AD199" s="125"/>
      <c r="AE199" s="113"/>
    </row>
    <row r="200" spans="1:31" x14ac:dyDescent="0.25">
      <c r="A200" s="22"/>
      <c r="B200" s="30" t="s">
        <v>11</v>
      </c>
      <c r="C200" s="31" t="s">
        <v>5185</v>
      </c>
      <c r="D200" s="31" t="s">
        <v>252</v>
      </c>
      <c r="E200" s="30" t="s">
        <v>253</v>
      </c>
      <c r="F200" s="31" t="s">
        <v>93</v>
      </c>
      <c r="G200" s="31" t="s">
        <v>4515</v>
      </c>
      <c r="H200" s="31" t="s">
        <v>254</v>
      </c>
      <c r="I200" s="32" t="s">
        <v>13</v>
      </c>
      <c r="J200" s="32" t="s">
        <v>134</v>
      </c>
      <c r="K200" s="30" t="s">
        <v>4516</v>
      </c>
      <c r="L200" s="30">
        <v>29523</v>
      </c>
      <c r="M200" s="30">
        <v>3</v>
      </c>
      <c r="N200" s="30">
        <v>4104</v>
      </c>
      <c r="O200" s="33">
        <v>5509</v>
      </c>
      <c r="P200" s="34">
        <f t="shared" ref="P200:P263" si="6">AVERAGE(N200:O200)</f>
        <v>4806.5</v>
      </c>
      <c r="Q200" s="118">
        <v>0.73726486750857401</v>
      </c>
      <c r="R200" s="125"/>
      <c r="S200" s="125"/>
      <c r="T200" s="125"/>
      <c r="U200" s="125"/>
      <c r="V200" s="125"/>
      <c r="W200" s="125"/>
      <c r="X200" s="125"/>
      <c r="Y200" s="125"/>
      <c r="Z200" s="125"/>
      <c r="AA200" s="125"/>
      <c r="AB200" s="125"/>
      <c r="AC200" s="126">
        <f t="shared" ref="AC200:AC263" si="7">AB200*P200</f>
        <v>0</v>
      </c>
      <c r="AD200" s="125"/>
      <c r="AE200" s="113"/>
    </row>
    <row r="201" spans="1:31" x14ac:dyDescent="0.25">
      <c r="A201" s="22"/>
      <c r="B201" s="30" t="s">
        <v>11</v>
      </c>
      <c r="C201" s="31" t="s">
        <v>5265</v>
      </c>
      <c r="D201" s="31" t="s">
        <v>1211</v>
      </c>
      <c r="E201" s="30" t="s">
        <v>5266</v>
      </c>
      <c r="F201" s="31" t="s">
        <v>545</v>
      </c>
      <c r="G201" s="31" t="s">
        <v>5267</v>
      </c>
      <c r="H201" s="31" t="s">
        <v>1212</v>
      </c>
      <c r="I201" s="32" t="s">
        <v>13</v>
      </c>
      <c r="J201" s="32" t="s">
        <v>1213</v>
      </c>
      <c r="K201" s="30" t="s">
        <v>5264</v>
      </c>
      <c r="L201" s="30">
        <v>29529</v>
      </c>
      <c r="M201" s="30">
        <v>2</v>
      </c>
      <c r="N201" s="30">
        <v>150</v>
      </c>
      <c r="O201" s="33">
        <v>90</v>
      </c>
      <c r="P201" s="34">
        <f t="shared" si="6"/>
        <v>120</v>
      </c>
      <c r="Q201" s="118">
        <v>7.6227443481396012E-3</v>
      </c>
      <c r="R201" s="125"/>
      <c r="S201" s="125"/>
      <c r="T201" s="125"/>
      <c r="U201" s="125"/>
      <c r="V201" s="125"/>
      <c r="W201" s="125"/>
      <c r="X201" s="125"/>
      <c r="Y201" s="125"/>
      <c r="Z201" s="125"/>
      <c r="AA201" s="125"/>
      <c r="AB201" s="125"/>
      <c r="AC201" s="126">
        <f t="shared" si="7"/>
        <v>0</v>
      </c>
      <c r="AD201" s="125"/>
      <c r="AE201" s="113"/>
    </row>
    <row r="202" spans="1:31" x14ac:dyDescent="0.25">
      <c r="A202" s="22"/>
      <c r="B202" s="30" t="s">
        <v>11</v>
      </c>
      <c r="C202" s="31" t="s">
        <v>5170</v>
      </c>
      <c r="D202" s="31" t="s">
        <v>999</v>
      </c>
      <c r="E202" s="30" t="s">
        <v>68</v>
      </c>
      <c r="F202" s="31" t="s">
        <v>21</v>
      </c>
      <c r="G202" s="31" t="s">
        <v>5268</v>
      </c>
      <c r="H202" s="31" t="s">
        <v>1000</v>
      </c>
      <c r="I202" s="32" t="s">
        <v>13</v>
      </c>
      <c r="J202" s="32" t="s">
        <v>329</v>
      </c>
      <c r="K202" s="30" t="s">
        <v>1001</v>
      </c>
      <c r="L202" s="30">
        <v>30051</v>
      </c>
      <c r="M202" s="30">
        <v>5</v>
      </c>
      <c r="N202" s="30">
        <v>750</v>
      </c>
      <c r="O202" s="33">
        <v>720</v>
      </c>
      <c r="P202" s="34">
        <f t="shared" si="6"/>
        <v>735</v>
      </c>
      <c r="Q202" s="118">
        <v>1.560615450482131E-2</v>
      </c>
      <c r="R202" s="125"/>
      <c r="S202" s="125"/>
      <c r="T202" s="125"/>
      <c r="U202" s="125"/>
      <c r="V202" s="125"/>
      <c r="W202" s="125"/>
      <c r="X202" s="125"/>
      <c r="Y202" s="125"/>
      <c r="Z202" s="125"/>
      <c r="AA202" s="125"/>
      <c r="AB202" s="125"/>
      <c r="AC202" s="126">
        <f t="shared" si="7"/>
        <v>0</v>
      </c>
      <c r="AD202" s="125"/>
      <c r="AE202" s="113"/>
    </row>
    <row r="203" spans="1:31" x14ac:dyDescent="0.25">
      <c r="A203" s="22"/>
      <c r="B203" s="30" t="s">
        <v>11</v>
      </c>
      <c r="C203" s="31" t="s">
        <v>5270</v>
      </c>
      <c r="D203" s="31" t="s">
        <v>1027</v>
      </c>
      <c r="E203" s="30" t="s">
        <v>1028</v>
      </c>
      <c r="F203" s="31" t="s">
        <v>100</v>
      </c>
      <c r="G203" s="31" t="s">
        <v>5271</v>
      </c>
      <c r="H203" s="31" t="s">
        <v>1029</v>
      </c>
      <c r="I203" s="32" t="s">
        <v>13</v>
      </c>
      <c r="J203" s="32" t="s">
        <v>1030</v>
      </c>
      <c r="K203" s="30" t="s">
        <v>5269</v>
      </c>
      <c r="L203" s="30">
        <v>30243</v>
      </c>
      <c r="M203" s="30">
        <v>1</v>
      </c>
      <c r="N203" s="30">
        <v>16</v>
      </c>
      <c r="O203" s="33">
        <v>20</v>
      </c>
      <c r="P203" s="34">
        <f t="shared" si="6"/>
        <v>18</v>
      </c>
      <c r="Q203" s="118">
        <v>1.5788464261879746E-2</v>
      </c>
      <c r="R203" s="125"/>
      <c r="S203" s="125"/>
      <c r="T203" s="125"/>
      <c r="U203" s="125"/>
      <c r="V203" s="125"/>
      <c r="W203" s="125"/>
      <c r="X203" s="125"/>
      <c r="Y203" s="125"/>
      <c r="Z203" s="125"/>
      <c r="AA203" s="125"/>
      <c r="AB203" s="125"/>
      <c r="AC203" s="126">
        <f t="shared" si="7"/>
        <v>0</v>
      </c>
      <c r="AD203" s="125"/>
      <c r="AE203" s="113"/>
    </row>
    <row r="204" spans="1:31" x14ac:dyDescent="0.25">
      <c r="A204" s="22"/>
      <c r="B204" s="30" t="s">
        <v>11</v>
      </c>
      <c r="C204" s="31" t="s">
        <v>5004</v>
      </c>
      <c r="D204" s="31" t="s">
        <v>698</v>
      </c>
      <c r="E204" s="30" t="s">
        <v>5005</v>
      </c>
      <c r="F204" s="31" t="s">
        <v>1566</v>
      </c>
      <c r="G204" s="31" t="s">
        <v>5273</v>
      </c>
      <c r="H204" s="31" t="s">
        <v>699</v>
      </c>
      <c r="I204" s="32" t="s">
        <v>13</v>
      </c>
      <c r="J204" s="32" t="s">
        <v>639</v>
      </c>
      <c r="K204" s="30" t="s">
        <v>5272</v>
      </c>
      <c r="L204" s="30">
        <v>32566</v>
      </c>
      <c r="M204" s="30">
        <v>3</v>
      </c>
      <c r="N204" s="30">
        <v>250</v>
      </c>
      <c r="O204" s="33">
        <v>520</v>
      </c>
      <c r="P204" s="34">
        <f t="shared" si="6"/>
        <v>385</v>
      </c>
      <c r="Q204" s="118">
        <v>2.0577573181234012E-2</v>
      </c>
      <c r="R204" s="125"/>
      <c r="S204" s="125"/>
      <c r="T204" s="125"/>
      <c r="U204" s="125"/>
      <c r="V204" s="125"/>
      <c r="W204" s="125"/>
      <c r="X204" s="125"/>
      <c r="Y204" s="125"/>
      <c r="Z204" s="125"/>
      <c r="AA204" s="125"/>
      <c r="AB204" s="125"/>
      <c r="AC204" s="126">
        <f t="shared" si="7"/>
        <v>0</v>
      </c>
      <c r="AD204" s="125"/>
      <c r="AE204" s="113"/>
    </row>
    <row r="205" spans="1:31" x14ac:dyDescent="0.25">
      <c r="A205" s="22"/>
      <c r="B205" s="30" t="s">
        <v>11</v>
      </c>
      <c r="C205" s="31" t="s">
        <v>5233</v>
      </c>
      <c r="D205" s="31" t="s">
        <v>939</v>
      </c>
      <c r="E205" s="30" t="s">
        <v>35</v>
      </c>
      <c r="F205" s="31" t="s">
        <v>15</v>
      </c>
      <c r="G205" s="31" t="s">
        <v>5275</v>
      </c>
      <c r="H205" s="31" t="s">
        <v>940</v>
      </c>
      <c r="I205" s="32" t="s">
        <v>13</v>
      </c>
      <c r="J205" s="32" t="s">
        <v>941</v>
      </c>
      <c r="K205" s="30" t="s">
        <v>5274</v>
      </c>
      <c r="L205" s="30">
        <v>33232</v>
      </c>
      <c r="M205" s="30">
        <v>7</v>
      </c>
      <c r="N205" s="30">
        <v>35</v>
      </c>
      <c r="O205" s="33">
        <v>262</v>
      </c>
      <c r="P205" s="34">
        <f t="shared" si="6"/>
        <v>148.5</v>
      </c>
      <c r="Q205" s="118">
        <v>1.581976443101327E-2</v>
      </c>
      <c r="R205" s="125"/>
      <c r="S205" s="125"/>
      <c r="T205" s="125"/>
      <c r="U205" s="125"/>
      <c r="V205" s="125"/>
      <c r="W205" s="125"/>
      <c r="X205" s="125"/>
      <c r="Y205" s="125"/>
      <c r="Z205" s="125"/>
      <c r="AA205" s="125"/>
      <c r="AB205" s="125"/>
      <c r="AC205" s="126">
        <f t="shared" si="7"/>
        <v>0</v>
      </c>
      <c r="AD205" s="125"/>
      <c r="AE205" s="113"/>
    </row>
    <row r="206" spans="1:31" x14ac:dyDescent="0.25">
      <c r="A206" s="22"/>
      <c r="B206" s="30" t="s">
        <v>11</v>
      </c>
      <c r="C206" s="31" t="s">
        <v>5277</v>
      </c>
      <c r="D206" s="31" t="s">
        <v>5277</v>
      </c>
      <c r="E206" s="30"/>
      <c r="F206" s="31" t="s">
        <v>5278</v>
      </c>
      <c r="G206" s="31" t="s">
        <v>5279</v>
      </c>
      <c r="H206" s="31" t="s">
        <v>5280</v>
      </c>
      <c r="I206" s="32" t="s">
        <v>13</v>
      </c>
      <c r="J206" s="32" t="s">
        <v>4400</v>
      </c>
      <c r="K206" s="30" t="s">
        <v>5276</v>
      </c>
      <c r="L206" s="30">
        <v>33492</v>
      </c>
      <c r="M206" s="30">
        <v>13</v>
      </c>
      <c r="N206" s="30"/>
      <c r="O206" s="33">
        <v>5</v>
      </c>
      <c r="P206" s="34">
        <f t="shared" si="6"/>
        <v>5</v>
      </c>
      <c r="Q206" s="118">
        <v>4.4764733118685189E-4</v>
      </c>
      <c r="R206" s="125"/>
      <c r="S206" s="125"/>
      <c r="T206" s="125"/>
      <c r="U206" s="125"/>
      <c r="V206" s="125"/>
      <c r="W206" s="125"/>
      <c r="X206" s="125"/>
      <c r="Y206" s="125"/>
      <c r="Z206" s="125"/>
      <c r="AA206" s="125"/>
      <c r="AB206" s="125"/>
      <c r="AC206" s="126">
        <f t="shared" si="7"/>
        <v>0</v>
      </c>
      <c r="AD206" s="125"/>
      <c r="AE206" s="113"/>
    </row>
    <row r="207" spans="1:31" x14ac:dyDescent="0.25">
      <c r="A207" s="22"/>
      <c r="B207" s="30" t="s">
        <v>11</v>
      </c>
      <c r="C207" s="31" t="s">
        <v>5281</v>
      </c>
      <c r="D207" s="31" t="s">
        <v>725</v>
      </c>
      <c r="E207" s="30" t="s">
        <v>5282</v>
      </c>
      <c r="F207" s="31" t="s">
        <v>545</v>
      </c>
      <c r="G207" s="31" t="s">
        <v>726</v>
      </c>
      <c r="H207" s="31" t="s">
        <v>727</v>
      </c>
      <c r="I207" s="32" t="s">
        <v>13</v>
      </c>
      <c r="J207" s="32" t="s">
        <v>728</v>
      </c>
      <c r="K207" s="30" t="s">
        <v>729</v>
      </c>
      <c r="L207" s="30">
        <v>34239</v>
      </c>
      <c r="M207" s="30">
        <v>1</v>
      </c>
      <c r="N207" s="30">
        <v>60</v>
      </c>
      <c r="O207" s="33">
        <v>1294</v>
      </c>
      <c r="P207" s="34">
        <f t="shared" si="6"/>
        <v>677</v>
      </c>
      <c r="Q207" s="118">
        <v>0.1630779081080162</v>
      </c>
      <c r="R207" s="125"/>
      <c r="S207" s="125"/>
      <c r="T207" s="125"/>
      <c r="U207" s="125"/>
      <c r="V207" s="125"/>
      <c r="W207" s="125"/>
      <c r="X207" s="125"/>
      <c r="Y207" s="125"/>
      <c r="Z207" s="125"/>
      <c r="AA207" s="125"/>
      <c r="AB207" s="125"/>
      <c r="AC207" s="126">
        <f t="shared" si="7"/>
        <v>0</v>
      </c>
      <c r="AD207" s="125"/>
      <c r="AE207" s="113"/>
    </row>
    <row r="208" spans="1:31" x14ac:dyDescent="0.25">
      <c r="A208" s="22"/>
      <c r="B208" s="30" t="s">
        <v>11</v>
      </c>
      <c r="C208" s="31" t="s">
        <v>5284</v>
      </c>
      <c r="D208" s="31" t="s">
        <v>1295</v>
      </c>
      <c r="E208" s="30" t="s">
        <v>5285</v>
      </c>
      <c r="F208" s="31" t="s">
        <v>491</v>
      </c>
      <c r="G208" s="31" t="s">
        <v>5286</v>
      </c>
      <c r="H208" s="31" t="s">
        <v>5287</v>
      </c>
      <c r="I208" s="32" t="s">
        <v>13</v>
      </c>
      <c r="J208" s="32" t="s">
        <v>493</v>
      </c>
      <c r="K208" s="30" t="s">
        <v>5283</v>
      </c>
      <c r="L208" s="30">
        <v>34421</v>
      </c>
      <c r="M208" s="30">
        <v>4</v>
      </c>
      <c r="N208" s="30">
        <v>85</v>
      </c>
      <c r="O208" s="33">
        <v>3</v>
      </c>
      <c r="P208" s="34">
        <f t="shared" si="6"/>
        <v>44</v>
      </c>
      <c r="Q208" s="118">
        <v>8.2187874285658269E-3</v>
      </c>
      <c r="R208" s="125"/>
      <c r="S208" s="125"/>
      <c r="T208" s="125"/>
      <c r="U208" s="125"/>
      <c r="V208" s="125"/>
      <c r="W208" s="125"/>
      <c r="X208" s="125"/>
      <c r="Y208" s="125"/>
      <c r="Z208" s="125"/>
      <c r="AA208" s="125"/>
      <c r="AB208" s="125"/>
      <c r="AC208" s="126">
        <f t="shared" si="7"/>
        <v>0</v>
      </c>
      <c r="AD208" s="125"/>
      <c r="AE208" s="113"/>
    </row>
    <row r="209" spans="1:31" x14ac:dyDescent="0.25">
      <c r="A209" s="22"/>
      <c r="B209" s="30" t="s">
        <v>11</v>
      </c>
      <c r="C209" s="31" t="s">
        <v>4991</v>
      </c>
      <c r="D209" s="31" t="s">
        <v>1135</v>
      </c>
      <c r="E209" s="30" t="s">
        <v>113</v>
      </c>
      <c r="F209" s="31" t="s">
        <v>15</v>
      </c>
      <c r="G209" s="31" t="s">
        <v>5289</v>
      </c>
      <c r="H209" s="31" t="s">
        <v>1136</v>
      </c>
      <c r="I209" s="32" t="s">
        <v>13</v>
      </c>
      <c r="J209" s="32" t="s">
        <v>460</v>
      </c>
      <c r="K209" s="30" t="s">
        <v>5288</v>
      </c>
      <c r="L209" s="30">
        <v>34501</v>
      </c>
      <c r="M209" s="30">
        <v>1</v>
      </c>
      <c r="N209" s="30">
        <v>104</v>
      </c>
      <c r="O209" s="33">
        <v>72</v>
      </c>
      <c r="P209" s="34">
        <f t="shared" si="6"/>
        <v>88</v>
      </c>
      <c r="Q209" s="118">
        <v>8.558981828243056E-3</v>
      </c>
      <c r="R209" s="125"/>
      <c r="S209" s="125"/>
      <c r="T209" s="125"/>
      <c r="U209" s="125"/>
      <c r="V209" s="125"/>
      <c r="W209" s="125"/>
      <c r="X209" s="125"/>
      <c r="Y209" s="125"/>
      <c r="Z209" s="125"/>
      <c r="AA209" s="125"/>
      <c r="AB209" s="125"/>
      <c r="AC209" s="126">
        <f t="shared" si="7"/>
        <v>0</v>
      </c>
      <c r="AD209" s="125"/>
      <c r="AE209" s="113"/>
    </row>
    <row r="210" spans="1:31" x14ac:dyDescent="0.25">
      <c r="A210" s="22"/>
      <c r="B210" s="30" t="s">
        <v>11</v>
      </c>
      <c r="C210" s="31" t="s">
        <v>5291</v>
      </c>
      <c r="D210" s="31" t="s">
        <v>721</v>
      </c>
      <c r="E210" s="30" t="s">
        <v>68</v>
      </c>
      <c r="F210" s="31" t="s">
        <v>15</v>
      </c>
      <c r="G210" s="31" t="s">
        <v>5292</v>
      </c>
      <c r="H210" s="31" t="s">
        <v>722</v>
      </c>
      <c r="I210" s="32" t="s">
        <v>13</v>
      </c>
      <c r="J210" s="32" t="s">
        <v>48</v>
      </c>
      <c r="K210" s="30" t="s">
        <v>5290</v>
      </c>
      <c r="L210" s="30">
        <v>35240</v>
      </c>
      <c r="M210" s="30">
        <v>1</v>
      </c>
      <c r="N210" s="30">
        <v>488</v>
      </c>
      <c r="O210" s="33">
        <v>670</v>
      </c>
      <c r="P210" s="34">
        <f t="shared" si="6"/>
        <v>579</v>
      </c>
      <c r="Q210" s="118">
        <v>6.5708390149434137E-2</v>
      </c>
      <c r="R210" s="125"/>
      <c r="S210" s="125"/>
      <c r="T210" s="125"/>
      <c r="U210" s="125"/>
      <c r="V210" s="125"/>
      <c r="W210" s="125"/>
      <c r="X210" s="125"/>
      <c r="Y210" s="125"/>
      <c r="Z210" s="125"/>
      <c r="AA210" s="125"/>
      <c r="AB210" s="125"/>
      <c r="AC210" s="126">
        <f t="shared" si="7"/>
        <v>0</v>
      </c>
      <c r="AD210" s="125"/>
      <c r="AE210" s="113"/>
    </row>
    <row r="211" spans="1:31" x14ac:dyDescent="0.25">
      <c r="A211" s="22"/>
      <c r="B211" s="30" t="s">
        <v>11</v>
      </c>
      <c r="C211" s="31" t="s">
        <v>5294</v>
      </c>
      <c r="D211" s="31" t="s">
        <v>792</v>
      </c>
      <c r="E211" s="30" t="s">
        <v>5295</v>
      </c>
      <c r="F211" s="31" t="s">
        <v>100</v>
      </c>
      <c r="G211" s="31" t="s">
        <v>5296</v>
      </c>
      <c r="H211" s="31" t="s">
        <v>793</v>
      </c>
      <c r="I211" s="32" t="s">
        <v>13</v>
      </c>
      <c r="J211" s="32" t="s">
        <v>794</v>
      </c>
      <c r="K211" s="30" t="s">
        <v>5293</v>
      </c>
      <c r="L211" s="30">
        <v>35515</v>
      </c>
      <c r="M211" s="30">
        <v>3</v>
      </c>
      <c r="N211" s="30">
        <v>32</v>
      </c>
      <c r="O211" s="33">
        <v>20</v>
      </c>
      <c r="P211" s="34">
        <f t="shared" si="6"/>
        <v>26</v>
      </c>
      <c r="Q211" s="118">
        <v>0.13898827290807578</v>
      </c>
      <c r="R211" s="125"/>
      <c r="S211" s="125"/>
      <c r="T211" s="125"/>
      <c r="U211" s="125"/>
      <c r="V211" s="125"/>
      <c r="W211" s="125"/>
      <c r="X211" s="125"/>
      <c r="Y211" s="125"/>
      <c r="Z211" s="125"/>
      <c r="AA211" s="125"/>
      <c r="AB211" s="125"/>
      <c r="AC211" s="126">
        <f t="shared" si="7"/>
        <v>0</v>
      </c>
      <c r="AD211" s="125"/>
      <c r="AE211" s="113"/>
    </row>
    <row r="212" spans="1:31" x14ac:dyDescent="0.25">
      <c r="A212" s="22"/>
      <c r="B212" s="30" t="s">
        <v>11</v>
      </c>
      <c r="C212" s="31" t="s">
        <v>5298</v>
      </c>
      <c r="D212" s="31" t="s">
        <v>5298</v>
      </c>
      <c r="E212" s="30"/>
      <c r="F212" s="31" t="s">
        <v>5299</v>
      </c>
      <c r="G212" s="31" t="s">
        <v>5300</v>
      </c>
      <c r="H212" s="31" t="s">
        <v>961</v>
      </c>
      <c r="I212" s="32" t="s">
        <v>13</v>
      </c>
      <c r="J212" s="32" t="s">
        <v>4400</v>
      </c>
      <c r="K212" s="30" t="s">
        <v>5297</v>
      </c>
      <c r="L212" s="30">
        <v>35591</v>
      </c>
      <c r="M212" s="30">
        <v>3</v>
      </c>
      <c r="N212" s="30">
        <v>765</v>
      </c>
      <c r="O212" s="33">
        <v>360</v>
      </c>
      <c r="P212" s="34">
        <f t="shared" si="6"/>
        <v>562.5</v>
      </c>
      <c r="Q212" s="118">
        <v>8.8958375432127102E-4</v>
      </c>
      <c r="R212" s="125"/>
      <c r="S212" s="125"/>
      <c r="T212" s="125"/>
      <c r="U212" s="125"/>
      <c r="V212" s="125"/>
      <c r="W212" s="125"/>
      <c r="X212" s="125"/>
      <c r="Y212" s="125"/>
      <c r="Z212" s="125"/>
      <c r="AA212" s="125"/>
      <c r="AB212" s="125"/>
      <c r="AC212" s="126">
        <f t="shared" si="7"/>
        <v>0</v>
      </c>
      <c r="AD212" s="125"/>
      <c r="AE212" s="113"/>
    </row>
    <row r="213" spans="1:31" x14ac:dyDescent="0.25">
      <c r="A213" s="22"/>
      <c r="B213" s="30" t="s">
        <v>11</v>
      </c>
      <c r="C213" s="31" t="s">
        <v>5302</v>
      </c>
      <c r="D213" s="31" t="s">
        <v>1350</v>
      </c>
      <c r="E213" s="30" t="s">
        <v>5303</v>
      </c>
      <c r="F213" s="31" t="s">
        <v>18</v>
      </c>
      <c r="G213" s="31" t="s">
        <v>5304</v>
      </c>
      <c r="H213" s="31" t="s">
        <v>1351</v>
      </c>
      <c r="I213" s="32" t="s">
        <v>13</v>
      </c>
      <c r="J213" s="32" t="s">
        <v>1352</v>
      </c>
      <c r="K213" s="30" t="s">
        <v>5301</v>
      </c>
      <c r="L213" s="30">
        <v>36345</v>
      </c>
      <c r="M213" s="30">
        <v>4</v>
      </c>
      <c r="N213" s="30"/>
      <c r="O213" s="33">
        <v>28</v>
      </c>
      <c r="P213" s="34">
        <f t="shared" si="6"/>
        <v>28</v>
      </c>
      <c r="Q213" s="118">
        <v>2.9151989104572612E-3</v>
      </c>
      <c r="R213" s="125"/>
      <c r="S213" s="125"/>
      <c r="T213" s="125"/>
      <c r="U213" s="125"/>
      <c r="V213" s="125"/>
      <c r="W213" s="125"/>
      <c r="X213" s="125"/>
      <c r="Y213" s="125"/>
      <c r="Z213" s="125"/>
      <c r="AA213" s="125"/>
      <c r="AB213" s="125"/>
      <c r="AC213" s="126">
        <f t="shared" si="7"/>
        <v>0</v>
      </c>
      <c r="AD213" s="125"/>
      <c r="AE213" s="113"/>
    </row>
    <row r="214" spans="1:31" x14ac:dyDescent="0.25">
      <c r="A214" s="22"/>
      <c r="B214" s="30" t="s">
        <v>11</v>
      </c>
      <c r="C214" s="31" t="s">
        <v>5024</v>
      </c>
      <c r="D214" s="31" t="s">
        <v>5306</v>
      </c>
      <c r="E214" s="30" t="s">
        <v>68</v>
      </c>
      <c r="F214" s="31" t="s">
        <v>93</v>
      </c>
      <c r="G214" s="31" t="s">
        <v>5307</v>
      </c>
      <c r="H214" s="31" t="s">
        <v>658</v>
      </c>
      <c r="I214" s="32" t="s">
        <v>13</v>
      </c>
      <c r="J214" s="32" t="s">
        <v>209</v>
      </c>
      <c r="K214" s="30" t="s">
        <v>5305</v>
      </c>
      <c r="L214" s="30">
        <v>36471</v>
      </c>
      <c r="M214" s="30">
        <v>1</v>
      </c>
      <c r="N214" s="30">
        <v>115</v>
      </c>
      <c r="O214" s="33">
        <v>190</v>
      </c>
      <c r="P214" s="34">
        <f t="shared" si="6"/>
        <v>152.5</v>
      </c>
      <c r="Q214" s="118">
        <v>0.11589848591793053</v>
      </c>
      <c r="R214" s="125"/>
      <c r="S214" s="125"/>
      <c r="T214" s="125"/>
      <c r="U214" s="125"/>
      <c r="V214" s="125"/>
      <c r="W214" s="125"/>
      <c r="X214" s="125"/>
      <c r="Y214" s="125"/>
      <c r="Z214" s="125"/>
      <c r="AA214" s="125"/>
      <c r="AB214" s="125"/>
      <c r="AC214" s="126">
        <f t="shared" si="7"/>
        <v>0</v>
      </c>
      <c r="AD214" s="125"/>
      <c r="AE214" s="113"/>
    </row>
    <row r="215" spans="1:31" x14ac:dyDescent="0.25">
      <c r="A215" s="22"/>
      <c r="B215" s="30" t="s">
        <v>11</v>
      </c>
      <c r="C215" s="31" t="s">
        <v>5309</v>
      </c>
      <c r="D215" s="31" t="s">
        <v>5310</v>
      </c>
      <c r="E215" s="30"/>
      <c r="F215" s="31"/>
      <c r="G215" s="31"/>
      <c r="H215" s="31" t="s">
        <v>5311</v>
      </c>
      <c r="I215" s="32" t="s">
        <v>13</v>
      </c>
      <c r="J215" s="32" t="s">
        <v>4400</v>
      </c>
      <c r="K215" s="30" t="s">
        <v>5308</v>
      </c>
      <c r="L215" s="30">
        <v>37054</v>
      </c>
      <c r="M215" s="30">
        <v>3</v>
      </c>
      <c r="N215" s="30">
        <v>1350</v>
      </c>
      <c r="O215" s="33">
        <v>4890</v>
      </c>
      <c r="P215" s="34">
        <f t="shared" si="6"/>
        <v>3120</v>
      </c>
      <c r="Q215" s="118">
        <v>0.61677806966274795</v>
      </c>
      <c r="R215" s="125"/>
      <c r="S215" s="125"/>
      <c r="T215" s="125"/>
      <c r="U215" s="125"/>
      <c r="V215" s="125"/>
      <c r="W215" s="125"/>
      <c r="X215" s="125"/>
      <c r="Y215" s="125"/>
      <c r="Z215" s="125"/>
      <c r="AA215" s="125"/>
      <c r="AB215" s="125"/>
      <c r="AC215" s="126">
        <f t="shared" si="7"/>
        <v>0</v>
      </c>
      <c r="AD215" s="125"/>
      <c r="AE215" s="113"/>
    </row>
    <row r="216" spans="1:31" x14ac:dyDescent="0.25">
      <c r="A216" s="22"/>
      <c r="B216" s="30" t="s">
        <v>11</v>
      </c>
      <c r="C216" s="31" t="s">
        <v>5313</v>
      </c>
      <c r="D216" s="31" t="s">
        <v>575</v>
      </c>
      <c r="E216" s="30" t="s">
        <v>576</v>
      </c>
      <c r="F216" s="31" t="s">
        <v>129</v>
      </c>
      <c r="G216" s="31" t="s">
        <v>5314</v>
      </c>
      <c r="H216" s="31" t="s">
        <v>577</v>
      </c>
      <c r="I216" s="32" t="s">
        <v>13</v>
      </c>
      <c r="J216" s="32" t="s">
        <v>578</v>
      </c>
      <c r="K216" s="30" t="s">
        <v>5312</v>
      </c>
      <c r="L216" s="30">
        <v>37482</v>
      </c>
      <c r="M216" s="30">
        <v>1</v>
      </c>
      <c r="N216" s="30">
        <v>28</v>
      </c>
      <c r="O216" s="33">
        <v>55</v>
      </c>
      <c r="P216" s="34">
        <f t="shared" si="6"/>
        <v>41.5</v>
      </c>
      <c r="Q216" s="118">
        <v>0.40715845743050111</v>
      </c>
      <c r="R216" s="125"/>
      <c r="S216" s="125"/>
      <c r="T216" s="125"/>
      <c r="U216" s="125"/>
      <c r="V216" s="125"/>
      <c r="W216" s="125"/>
      <c r="X216" s="125"/>
      <c r="Y216" s="125"/>
      <c r="Z216" s="125"/>
      <c r="AA216" s="125"/>
      <c r="AB216" s="125"/>
      <c r="AC216" s="126">
        <f t="shared" si="7"/>
        <v>0</v>
      </c>
      <c r="AD216" s="125"/>
      <c r="AE216" s="113"/>
    </row>
    <row r="217" spans="1:31" x14ac:dyDescent="0.25">
      <c r="A217" s="22"/>
      <c r="B217" s="30" t="s">
        <v>11</v>
      </c>
      <c r="C217" s="31" t="s">
        <v>5316</v>
      </c>
      <c r="D217" s="31" t="s">
        <v>400</v>
      </c>
      <c r="E217" s="30" t="s">
        <v>5317</v>
      </c>
      <c r="F217" s="31" t="s">
        <v>93</v>
      </c>
      <c r="G217" s="31" t="s">
        <v>5318</v>
      </c>
      <c r="H217" s="31" t="s">
        <v>5319</v>
      </c>
      <c r="I217" s="32" t="s">
        <v>13</v>
      </c>
      <c r="J217" s="32" t="s">
        <v>14</v>
      </c>
      <c r="K217" s="30" t="s">
        <v>5315</v>
      </c>
      <c r="L217" s="30">
        <v>37786</v>
      </c>
      <c r="M217" s="30">
        <v>1</v>
      </c>
      <c r="N217" s="30">
        <v>29</v>
      </c>
      <c r="O217" s="33">
        <v>71</v>
      </c>
      <c r="P217" s="34">
        <f t="shared" si="6"/>
        <v>50</v>
      </c>
      <c r="Q217" s="118">
        <v>2.9103666036436643E-3</v>
      </c>
      <c r="R217" s="125"/>
      <c r="S217" s="125"/>
      <c r="T217" s="125"/>
      <c r="U217" s="125"/>
      <c r="V217" s="125"/>
      <c r="W217" s="125"/>
      <c r="X217" s="125"/>
      <c r="Y217" s="125"/>
      <c r="Z217" s="125"/>
      <c r="AA217" s="125"/>
      <c r="AB217" s="125"/>
      <c r="AC217" s="126">
        <f t="shared" si="7"/>
        <v>0</v>
      </c>
      <c r="AD217" s="125"/>
      <c r="AE217" s="113"/>
    </row>
    <row r="218" spans="1:31" x14ac:dyDescent="0.25">
      <c r="A218" s="22"/>
      <c r="B218" s="30" t="s">
        <v>11</v>
      </c>
      <c r="C218" s="31" t="s">
        <v>4799</v>
      </c>
      <c r="D218" s="38" t="s">
        <v>464</v>
      </c>
      <c r="E218" s="30" t="s">
        <v>35</v>
      </c>
      <c r="F218" s="31" t="s">
        <v>18</v>
      </c>
      <c r="G218" s="31" t="s">
        <v>465</v>
      </c>
      <c r="H218" s="31" t="s">
        <v>466</v>
      </c>
      <c r="I218" s="32" t="s">
        <v>13</v>
      </c>
      <c r="J218" s="32" t="s">
        <v>456</v>
      </c>
      <c r="K218" s="30" t="s">
        <v>467</v>
      </c>
      <c r="L218" s="30">
        <v>19936412</v>
      </c>
      <c r="M218" s="30">
        <v>5</v>
      </c>
      <c r="N218" s="30">
        <v>6</v>
      </c>
      <c r="O218" s="33">
        <v>14</v>
      </c>
      <c r="P218" s="34">
        <f t="shared" si="6"/>
        <v>10</v>
      </c>
      <c r="Q218" s="118">
        <v>5.6494059657143439E-4</v>
      </c>
      <c r="R218" s="125"/>
      <c r="S218" s="125"/>
      <c r="T218" s="125"/>
      <c r="U218" s="125"/>
      <c r="V218" s="125"/>
      <c r="W218" s="125"/>
      <c r="X218" s="125"/>
      <c r="Y218" s="125"/>
      <c r="Z218" s="125"/>
      <c r="AA218" s="125"/>
      <c r="AB218" s="125"/>
      <c r="AC218" s="126">
        <f t="shared" si="7"/>
        <v>0</v>
      </c>
      <c r="AD218" s="125"/>
      <c r="AE218" s="113"/>
    </row>
    <row r="219" spans="1:31" x14ac:dyDescent="0.25">
      <c r="A219" s="22"/>
      <c r="B219" s="30" t="s">
        <v>11</v>
      </c>
      <c r="C219" s="31" t="s">
        <v>5321</v>
      </c>
      <c r="D219" s="31" t="s">
        <v>5322</v>
      </c>
      <c r="E219" s="30" t="s">
        <v>5323</v>
      </c>
      <c r="F219" s="31" t="s">
        <v>5324</v>
      </c>
      <c r="G219" s="31" t="s">
        <v>5325</v>
      </c>
      <c r="H219" s="31" t="s">
        <v>1451</v>
      </c>
      <c r="I219" s="32" t="s">
        <v>13</v>
      </c>
      <c r="J219" s="32" t="s">
        <v>1452</v>
      </c>
      <c r="K219" s="30" t="s">
        <v>5320</v>
      </c>
      <c r="L219" s="30">
        <v>38454</v>
      </c>
      <c r="M219" s="30">
        <v>8</v>
      </c>
      <c r="N219" s="30">
        <v>1440</v>
      </c>
      <c r="O219" s="33">
        <v>90</v>
      </c>
      <c r="P219" s="34">
        <f t="shared" si="6"/>
        <v>765</v>
      </c>
      <c r="Q219" s="118">
        <v>9.7324416428321806E-2</v>
      </c>
      <c r="R219" s="125"/>
      <c r="S219" s="125"/>
      <c r="T219" s="125"/>
      <c r="U219" s="125"/>
      <c r="V219" s="125"/>
      <c r="W219" s="125"/>
      <c r="X219" s="125"/>
      <c r="Y219" s="125"/>
      <c r="Z219" s="125"/>
      <c r="AA219" s="125"/>
      <c r="AB219" s="125"/>
      <c r="AC219" s="126">
        <f t="shared" si="7"/>
        <v>0</v>
      </c>
      <c r="AD219" s="125"/>
      <c r="AE219" s="113"/>
    </row>
    <row r="220" spans="1:31" x14ac:dyDescent="0.25">
      <c r="A220" s="22"/>
      <c r="B220" s="30" t="s">
        <v>11</v>
      </c>
      <c r="C220" s="31" t="s">
        <v>5326</v>
      </c>
      <c r="D220" s="38" t="s">
        <v>1232</v>
      </c>
      <c r="E220" s="30" t="s">
        <v>162</v>
      </c>
      <c r="F220" s="31" t="s">
        <v>305</v>
      </c>
      <c r="G220" s="31" t="s">
        <v>1233</v>
      </c>
      <c r="H220" s="31" t="s">
        <v>1234</v>
      </c>
      <c r="I220" s="32" t="s">
        <v>13</v>
      </c>
      <c r="J220" s="32" t="s">
        <v>392</v>
      </c>
      <c r="K220" s="30" t="s">
        <v>1235</v>
      </c>
      <c r="L220" s="30">
        <v>19937946</v>
      </c>
      <c r="M220" s="30">
        <v>2</v>
      </c>
      <c r="N220" s="30"/>
      <c r="O220" s="33">
        <v>60</v>
      </c>
      <c r="P220" s="34">
        <f t="shared" si="6"/>
        <v>60</v>
      </c>
      <c r="Q220" s="118">
        <v>0.31251670345142463</v>
      </c>
      <c r="R220" s="125"/>
      <c r="S220" s="125"/>
      <c r="T220" s="125"/>
      <c r="U220" s="125"/>
      <c r="V220" s="125"/>
      <c r="W220" s="125"/>
      <c r="X220" s="125"/>
      <c r="Y220" s="125"/>
      <c r="Z220" s="125"/>
      <c r="AA220" s="125"/>
      <c r="AB220" s="125"/>
      <c r="AC220" s="126">
        <f t="shared" si="7"/>
        <v>0</v>
      </c>
      <c r="AD220" s="125"/>
      <c r="AE220" s="113"/>
    </row>
    <row r="221" spans="1:31" x14ac:dyDescent="0.25">
      <c r="A221" s="22"/>
      <c r="B221" s="30" t="s">
        <v>11</v>
      </c>
      <c r="C221" s="31" t="s">
        <v>5327</v>
      </c>
      <c r="D221" s="31" t="s">
        <v>888</v>
      </c>
      <c r="E221" s="30" t="s">
        <v>5328</v>
      </c>
      <c r="F221" s="31" t="s">
        <v>100</v>
      </c>
      <c r="G221" s="31" t="s">
        <v>5329</v>
      </c>
      <c r="H221" s="31" t="s">
        <v>889</v>
      </c>
      <c r="I221" s="32" t="s">
        <v>13</v>
      </c>
      <c r="J221" s="32" t="s">
        <v>890</v>
      </c>
      <c r="K221" s="30" t="s">
        <v>891</v>
      </c>
      <c r="L221" s="30">
        <v>38622</v>
      </c>
      <c r="M221" s="30">
        <v>2</v>
      </c>
      <c r="N221" s="30">
        <v>5</v>
      </c>
      <c r="O221" s="33">
        <v>115</v>
      </c>
      <c r="P221" s="34">
        <f t="shared" si="6"/>
        <v>60</v>
      </c>
      <c r="Q221" s="118">
        <v>0.40735467837384121</v>
      </c>
      <c r="R221" s="125"/>
      <c r="S221" s="125"/>
      <c r="T221" s="125"/>
      <c r="U221" s="125"/>
      <c r="V221" s="125"/>
      <c r="W221" s="125"/>
      <c r="X221" s="125"/>
      <c r="Y221" s="125"/>
      <c r="Z221" s="125"/>
      <c r="AA221" s="125"/>
      <c r="AB221" s="125"/>
      <c r="AC221" s="126">
        <f t="shared" si="7"/>
        <v>0</v>
      </c>
      <c r="AD221" s="125"/>
      <c r="AE221" s="113"/>
    </row>
    <row r="222" spans="1:31" x14ac:dyDescent="0.25">
      <c r="A222" s="22"/>
      <c r="B222" s="30" t="s">
        <v>11</v>
      </c>
      <c r="C222" s="31" t="s">
        <v>5331</v>
      </c>
      <c r="D222" s="31" t="s">
        <v>185</v>
      </c>
      <c r="E222" s="30" t="s">
        <v>71</v>
      </c>
      <c r="F222" s="31" t="s">
        <v>186</v>
      </c>
      <c r="G222" s="31" t="s">
        <v>5332</v>
      </c>
      <c r="H222" s="31" t="s">
        <v>187</v>
      </c>
      <c r="I222" s="32" t="s">
        <v>13</v>
      </c>
      <c r="J222" s="32" t="s">
        <v>188</v>
      </c>
      <c r="K222" s="30" t="s">
        <v>5330</v>
      </c>
      <c r="L222" s="30">
        <v>38991</v>
      </c>
      <c r="M222" s="30">
        <v>2</v>
      </c>
      <c r="N222" s="30">
        <v>172</v>
      </c>
      <c r="O222" s="33">
        <v>287</v>
      </c>
      <c r="P222" s="34">
        <f t="shared" si="6"/>
        <v>229.5</v>
      </c>
      <c r="Q222" s="118">
        <v>0.38528168927572354</v>
      </c>
      <c r="R222" s="125"/>
      <c r="S222" s="125"/>
      <c r="T222" s="125"/>
      <c r="U222" s="125"/>
      <c r="V222" s="125"/>
      <c r="W222" s="125"/>
      <c r="X222" s="125"/>
      <c r="Y222" s="125"/>
      <c r="Z222" s="125"/>
      <c r="AA222" s="125"/>
      <c r="AB222" s="125"/>
      <c r="AC222" s="126">
        <f t="shared" si="7"/>
        <v>0</v>
      </c>
      <c r="AD222" s="125"/>
      <c r="AE222" s="113"/>
    </row>
    <row r="223" spans="1:31" x14ac:dyDescent="0.25">
      <c r="A223" s="22"/>
      <c r="B223" s="30" t="s">
        <v>11</v>
      </c>
      <c r="C223" s="31" t="s">
        <v>5334</v>
      </c>
      <c r="D223" s="31" t="s">
        <v>438</v>
      </c>
      <c r="E223" s="30" t="s">
        <v>349</v>
      </c>
      <c r="F223" s="31" t="s">
        <v>439</v>
      </c>
      <c r="G223" s="31" t="s">
        <v>5335</v>
      </c>
      <c r="H223" s="31" t="s">
        <v>440</v>
      </c>
      <c r="I223" s="32" t="s">
        <v>13</v>
      </c>
      <c r="J223" s="32" t="s">
        <v>14</v>
      </c>
      <c r="K223" s="30" t="s">
        <v>5333</v>
      </c>
      <c r="L223" s="30">
        <v>39005</v>
      </c>
      <c r="M223" s="30">
        <v>2</v>
      </c>
      <c r="N223" s="30">
        <v>298</v>
      </c>
      <c r="O223" s="33">
        <v>250</v>
      </c>
      <c r="P223" s="34">
        <f t="shared" si="6"/>
        <v>274</v>
      </c>
      <c r="Q223" s="118">
        <v>0.30994855203030752</v>
      </c>
      <c r="R223" s="125"/>
      <c r="S223" s="125"/>
      <c r="T223" s="125"/>
      <c r="U223" s="125"/>
      <c r="V223" s="125"/>
      <c r="W223" s="125"/>
      <c r="X223" s="125"/>
      <c r="Y223" s="125"/>
      <c r="Z223" s="125"/>
      <c r="AA223" s="125"/>
      <c r="AB223" s="125"/>
      <c r="AC223" s="126">
        <f t="shared" si="7"/>
        <v>0</v>
      </c>
      <c r="AD223" s="125"/>
      <c r="AE223" s="113"/>
    </row>
    <row r="224" spans="1:31" x14ac:dyDescent="0.25">
      <c r="A224" s="22"/>
      <c r="B224" s="30" t="s">
        <v>11</v>
      </c>
      <c r="C224" s="31" t="s">
        <v>4988</v>
      </c>
      <c r="D224" s="31" t="s">
        <v>795</v>
      </c>
      <c r="E224" s="30" t="s">
        <v>355</v>
      </c>
      <c r="F224" s="31" t="s">
        <v>28</v>
      </c>
      <c r="G224" s="31" t="s">
        <v>5337</v>
      </c>
      <c r="H224" s="31" t="s">
        <v>796</v>
      </c>
      <c r="I224" s="32" t="s">
        <v>13</v>
      </c>
      <c r="J224" s="32" t="s">
        <v>357</v>
      </c>
      <c r="K224" s="30" t="s">
        <v>5336</v>
      </c>
      <c r="L224" s="30">
        <v>39734</v>
      </c>
      <c r="M224" s="30">
        <v>2</v>
      </c>
      <c r="N224" s="30">
        <v>30</v>
      </c>
      <c r="O224" s="33">
        <v>33</v>
      </c>
      <c r="P224" s="34">
        <f t="shared" si="6"/>
        <v>31.5</v>
      </c>
      <c r="Q224" s="118">
        <v>7.8530476978694433E-2</v>
      </c>
      <c r="R224" s="125"/>
      <c r="S224" s="125"/>
      <c r="T224" s="125"/>
      <c r="U224" s="125"/>
      <c r="V224" s="125"/>
      <c r="W224" s="125"/>
      <c r="X224" s="125"/>
      <c r="Y224" s="125"/>
      <c r="Z224" s="125"/>
      <c r="AA224" s="125"/>
      <c r="AB224" s="125"/>
      <c r="AC224" s="126">
        <f t="shared" si="7"/>
        <v>0</v>
      </c>
      <c r="AD224" s="125"/>
      <c r="AE224" s="113"/>
    </row>
    <row r="225" spans="1:31" x14ac:dyDescent="0.25">
      <c r="A225" s="22"/>
      <c r="B225" s="30" t="s">
        <v>11</v>
      </c>
      <c r="C225" s="31" t="s">
        <v>4988</v>
      </c>
      <c r="D225" s="31" t="s">
        <v>354</v>
      </c>
      <c r="E225" s="30" t="s">
        <v>355</v>
      </c>
      <c r="F225" s="31" t="s">
        <v>28</v>
      </c>
      <c r="G225" s="31" t="s">
        <v>5339</v>
      </c>
      <c r="H225" s="31" t="s">
        <v>356</v>
      </c>
      <c r="I225" s="32" t="s">
        <v>13</v>
      </c>
      <c r="J225" s="32" t="s">
        <v>357</v>
      </c>
      <c r="K225" s="30" t="s">
        <v>5338</v>
      </c>
      <c r="L225" s="30">
        <v>40064</v>
      </c>
      <c r="M225" s="30">
        <v>1</v>
      </c>
      <c r="N225" s="30">
        <v>220</v>
      </c>
      <c r="O225" s="33">
        <v>148</v>
      </c>
      <c r="P225" s="34">
        <f t="shared" si="6"/>
        <v>184</v>
      </c>
      <c r="Q225" s="118">
        <v>3.6212428659857285E-2</v>
      </c>
      <c r="R225" s="125"/>
      <c r="S225" s="125"/>
      <c r="T225" s="125"/>
      <c r="U225" s="125"/>
      <c r="V225" s="125"/>
      <c r="W225" s="125"/>
      <c r="X225" s="125"/>
      <c r="Y225" s="125"/>
      <c r="Z225" s="125"/>
      <c r="AA225" s="125"/>
      <c r="AB225" s="125"/>
      <c r="AC225" s="126">
        <f t="shared" si="7"/>
        <v>0</v>
      </c>
      <c r="AD225" s="125"/>
      <c r="AE225" s="113"/>
    </row>
    <row r="226" spans="1:31" x14ac:dyDescent="0.25">
      <c r="A226" s="22"/>
      <c r="B226" s="30" t="s">
        <v>11</v>
      </c>
      <c r="C226" s="31" t="s">
        <v>5341</v>
      </c>
      <c r="D226" s="31"/>
      <c r="E226" s="30"/>
      <c r="F226" s="31"/>
      <c r="G226" s="31"/>
      <c r="H226" s="31"/>
      <c r="I226" s="32" t="s">
        <v>13</v>
      </c>
      <c r="J226" s="32" t="s">
        <v>4400</v>
      </c>
      <c r="K226" s="30" t="s">
        <v>5340</v>
      </c>
      <c r="L226" s="30">
        <v>40260</v>
      </c>
      <c r="M226" s="30">
        <v>2</v>
      </c>
      <c r="N226" s="30">
        <v>9</v>
      </c>
      <c r="O226" s="33">
        <v>12</v>
      </c>
      <c r="P226" s="34">
        <f t="shared" si="6"/>
        <v>10.5</v>
      </c>
      <c r="Q226" s="118">
        <v>2.7675939023328428E-4</v>
      </c>
      <c r="R226" s="125"/>
      <c r="S226" s="125"/>
      <c r="T226" s="125"/>
      <c r="U226" s="125"/>
      <c r="V226" s="125"/>
      <c r="W226" s="125"/>
      <c r="X226" s="125"/>
      <c r="Y226" s="125"/>
      <c r="Z226" s="125"/>
      <c r="AA226" s="125"/>
      <c r="AB226" s="125"/>
      <c r="AC226" s="126">
        <f t="shared" si="7"/>
        <v>0</v>
      </c>
      <c r="AD226" s="125"/>
      <c r="AE226" s="113"/>
    </row>
    <row r="227" spans="1:31" x14ac:dyDescent="0.25">
      <c r="A227" s="22"/>
      <c r="B227" s="30" t="s">
        <v>11</v>
      </c>
      <c r="C227" s="31" t="s">
        <v>5343</v>
      </c>
      <c r="D227" s="31" t="s">
        <v>5344</v>
      </c>
      <c r="E227" s="30"/>
      <c r="F227" s="31"/>
      <c r="G227" s="31"/>
      <c r="H227" s="31" t="s">
        <v>5345</v>
      </c>
      <c r="I227" s="32" t="s">
        <v>13</v>
      </c>
      <c r="J227" s="32" t="s">
        <v>4400</v>
      </c>
      <c r="K227" s="30" t="s">
        <v>5342</v>
      </c>
      <c r="L227" s="30">
        <v>40514</v>
      </c>
      <c r="M227" s="30">
        <v>1</v>
      </c>
      <c r="N227" s="30">
        <v>180</v>
      </c>
      <c r="O227" s="33">
        <v>60</v>
      </c>
      <c r="P227" s="34">
        <f t="shared" si="6"/>
        <v>120</v>
      </c>
      <c r="Q227" s="118">
        <v>1.7487340319961204E-2</v>
      </c>
      <c r="R227" s="125"/>
      <c r="S227" s="125"/>
      <c r="T227" s="125"/>
      <c r="U227" s="125"/>
      <c r="V227" s="125"/>
      <c r="W227" s="125"/>
      <c r="X227" s="125"/>
      <c r="Y227" s="125"/>
      <c r="Z227" s="125"/>
      <c r="AA227" s="125"/>
      <c r="AB227" s="125"/>
      <c r="AC227" s="126">
        <f t="shared" si="7"/>
        <v>0</v>
      </c>
      <c r="AD227" s="125"/>
      <c r="AE227" s="113"/>
    </row>
    <row r="228" spans="1:31" x14ac:dyDescent="0.25">
      <c r="A228" s="22"/>
      <c r="B228" s="30" t="s">
        <v>11</v>
      </c>
      <c r="C228" s="31" t="s">
        <v>5347</v>
      </c>
      <c r="D228" s="31" t="s">
        <v>5347</v>
      </c>
      <c r="E228" s="30"/>
      <c r="F228" s="31" t="s">
        <v>15</v>
      </c>
      <c r="G228" s="31" t="s">
        <v>5348</v>
      </c>
      <c r="H228" s="31" t="s">
        <v>651</v>
      </c>
      <c r="I228" s="32" t="s">
        <v>13</v>
      </c>
      <c r="J228" s="32" t="s">
        <v>4400</v>
      </c>
      <c r="K228" s="30" t="s">
        <v>5346</v>
      </c>
      <c r="L228" s="30">
        <v>40526</v>
      </c>
      <c r="M228" s="30">
        <v>1</v>
      </c>
      <c r="N228" s="30">
        <v>1440</v>
      </c>
      <c r="O228" s="33">
        <v>2370</v>
      </c>
      <c r="P228" s="34">
        <f t="shared" si="6"/>
        <v>1905</v>
      </c>
      <c r="Q228" s="118">
        <v>8.2682526783122823E-2</v>
      </c>
      <c r="R228" s="125"/>
      <c r="S228" s="125"/>
      <c r="T228" s="125"/>
      <c r="U228" s="125"/>
      <c r="V228" s="125"/>
      <c r="W228" s="125"/>
      <c r="X228" s="125"/>
      <c r="Y228" s="125"/>
      <c r="Z228" s="125"/>
      <c r="AA228" s="125"/>
      <c r="AB228" s="125"/>
      <c r="AC228" s="126">
        <f t="shared" si="7"/>
        <v>0</v>
      </c>
      <c r="AD228" s="125"/>
      <c r="AE228" s="113"/>
    </row>
    <row r="229" spans="1:31" x14ac:dyDescent="0.25">
      <c r="A229" s="22"/>
      <c r="B229" s="30" t="s">
        <v>11</v>
      </c>
      <c r="C229" s="31" t="s">
        <v>5350</v>
      </c>
      <c r="D229" s="31"/>
      <c r="E229" s="30"/>
      <c r="F229" s="31"/>
      <c r="G229" s="31"/>
      <c r="H229" s="31"/>
      <c r="I229" s="32" t="s">
        <v>13</v>
      </c>
      <c r="J229" s="32" t="s">
        <v>4400</v>
      </c>
      <c r="K229" s="30" t="s">
        <v>5349</v>
      </c>
      <c r="L229" s="30">
        <v>40600</v>
      </c>
      <c r="M229" s="30">
        <v>3</v>
      </c>
      <c r="N229" s="30">
        <v>2712</v>
      </c>
      <c r="O229" s="33">
        <v>4820</v>
      </c>
      <c r="P229" s="34">
        <f t="shared" si="6"/>
        <v>3766</v>
      </c>
      <c r="Q229" s="118">
        <v>0.28538505789555502</v>
      </c>
      <c r="R229" s="125"/>
      <c r="S229" s="125"/>
      <c r="T229" s="125"/>
      <c r="U229" s="125"/>
      <c r="V229" s="125"/>
      <c r="W229" s="125"/>
      <c r="X229" s="125"/>
      <c r="Y229" s="125"/>
      <c r="Z229" s="125"/>
      <c r="AA229" s="125"/>
      <c r="AB229" s="125"/>
      <c r="AC229" s="126">
        <f t="shared" si="7"/>
        <v>0</v>
      </c>
      <c r="AD229" s="125"/>
      <c r="AE229" s="113"/>
    </row>
    <row r="230" spans="1:31" x14ac:dyDescent="0.25">
      <c r="A230" s="22"/>
      <c r="B230" s="30" t="s">
        <v>11</v>
      </c>
      <c r="C230" s="31" t="s">
        <v>5352</v>
      </c>
      <c r="D230" s="31" t="s">
        <v>5353</v>
      </c>
      <c r="E230" s="30" t="s">
        <v>5354</v>
      </c>
      <c r="F230" s="31" t="s">
        <v>15</v>
      </c>
      <c r="G230" s="31" t="s">
        <v>5355</v>
      </c>
      <c r="H230" s="31" t="s">
        <v>1253</v>
      </c>
      <c r="I230" s="32" t="s">
        <v>13</v>
      </c>
      <c r="J230" s="32" t="s">
        <v>4400</v>
      </c>
      <c r="K230" s="30" t="s">
        <v>5351</v>
      </c>
      <c r="L230" s="30">
        <v>41269</v>
      </c>
      <c r="M230" s="30">
        <v>1</v>
      </c>
      <c r="N230" s="30"/>
      <c r="O230" s="33">
        <v>240</v>
      </c>
      <c r="P230" s="34">
        <f t="shared" si="6"/>
        <v>240</v>
      </c>
      <c r="Q230" s="118">
        <v>6.0096324736370318E-2</v>
      </c>
      <c r="R230" s="125"/>
      <c r="S230" s="125"/>
      <c r="T230" s="125"/>
      <c r="U230" s="125"/>
      <c r="V230" s="125"/>
      <c r="W230" s="125"/>
      <c r="X230" s="125"/>
      <c r="Y230" s="125"/>
      <c r="Z230" s="125"/>
      <c r="AA230" s="125"/>
      <c r="AB230" s="125"/>
      <c r="AC230" s="126">
        <f t="shared" si="7"/>
        <v>0</v>
      </c>
      <c r="AD230" s="125"/>
      <c r="AE230" s="113"/>
    </row>
    <row r="231" spans="1:31" x14ac:dyDescent="0.25">
      <c r="A231" s="22"/>
      <c r="B231" s="30" t="s">
        <v>11</v>
      </c>
      <c r="C231" s="31" t="s">
        <v>5356</v>
      </c>
      <c r="D231" s="31" t="s">
        <v>336</v>
      </c>
      <c r="E231" s="30" t="s">
        <v>337</v>
      </c>
      <c r="F231" s="31" t="s">
        <v>15</v>
      </c>
      <c r="G231" s="31" t="s">
        <v>338</v>
      </c>
      <c r="H231" s="31" t="s">
        <v>339</v>
      </c>
      <c r="I231" s="32" t="s">
        <v>13</v>
      </c>
      <c r="J231" s="32" t="s">
        <v>340</v>
      </c>
      <c r="K231" s="30" t="s">
        <v>341</v>
      </c>
      <c r="L231" s="30">
        <v>41586</v>
      </c>
      <c r="M231" s="30">
        <v>3</v>
      </c>
      <c r="N231" s="30">
        <v>2910</v>
      </c>
      <c r="O231" s="33">
        <v>4440</v>
      </c>
      <c r="P231" s="34">
        <f t="shared" si="6"/>
        <v>3675</v>
      </c>
      <c r="Q231" s="118">
        <v>0.5583236309914521</v>
      </c>
      <c r="R231" s="125"/>
      <c r="S231" s="125"/>
      <c r="T231" s="125"/>
      <c r="U231" s="125"/>
      <c r="V231" s="125"/>
      <c r="W231" s="125"/>
      <c r="X231" s="125"/>
      <c r="Y231" s="125"/>
      <c r="Z231" s="125"/>
      <c r="AA231" s="125"/>
      <c r="AB231" s="125"/>
      <c r="AC231" s="126">
        <f t="shared" si="7"/>
        <v>0</v>
      </c>
      <c r="AD231" s="125"/>
      <c r="AE231" s="113"/>
    </row>
    <row r="232" spans="1:31" x14ac:dyDescent="0.25">
      <c r="A232" s="22"/>
      <c r="B232" s="30" t="s">
        <v>11</v>
      </c>
      <c r="C232" s="31" t="s">
        <v>5358</v>
      </c>
      <c r="D232" s="31"/>
      <c r="E232" s="30"/>
      <c r="F232" s="31"/>
      <c r="G232" s="31"/>
      <c r="H232" s="31"/>
      <c r="I232" s="32" t="s">
        <v>13</v>
      </c>
      <c r="J232" s="32" t="s">
        <v>4400</v>
      </c>
      <c r="K232" s="30" t="s">
        <v>5357</v>
      </c>
      <c r="L232" s="30">
        <v>42753</v>
      </c>
      <c r="M232" s="30">
        <v>1</v>
      </c>
      <c r="N232" s="30">
        <v>60</v>
      </c>
      <c r="O232" s="33">
        <v>21</v>
      </c>
      <c r="P232" s="34">
        <f t="shared" si="6"/>
        <v>40.5</v>
      </c>
      <c r="Q232" s="118">
        <v>1.8147508588153927E-3</v>
      </c>
      <c r="R232" s="125"/>
      <c r="S232" s="125"/>
      <c r="T232" s="125"/>
      <c r="U232" s="125"/>
      <c r="V232" s="125"/>
      <c r="W232" s="125"/>
      <c r="X232" s="125"/>
      <c r="Y232" s="125"/>
      <c r="Z232" s="125"/>
      <c r="AA232" s="125"/>
      <c r="AB232" s="125"/>
      <c r="AC232" s="126">
        <f t="shared" si="7"/>
        <v>0</v>
      </c>
      <c r="AD232" s="125"/>
      <c r="AE232" s="113"/>
    </row>
    <row r="233" spans="1:31" x14ac:dyDescent="0.25">
      <c r="A233" s="22"/>
      <c r="B233" s="30" t="s">
        <v>11</v>
      </c>
      <c r="C233" s="31" t="s">
        <v>5360</v>
      </c>
      <c r="D233" s="31"/>
      <c r="E233" s="30"/>
      <c r="F233" s="31"/>
      <c r="G233" s="31"/>
      <c r="H233" s="31"/>
      <c r="I233" s="32" t="s">
        <v>13</v>
      </c>
      <c r="J233" s="32" t="s">
        <v>4400</v>
      </c>
      <c r="K233" s="30" t="s">
        <v>5359</v>
      </c>
      <c r="L233" s="30">
        <v>44403</v>
      </c>
      <c r="M233" s="30">
        <v>2</v>
      </c>
      <c r="N233" s="30">
        <v>131</v>
      </c>
      <c r="O233" s="33">
        <v>3440</v>
      </c>
      <c r="P233" s="34">
        <f t="shared" si="6"/>
        <v>1785.5</v>
      </c>
      <c r="Q233" s="118">
        <v>1.7726790384937397E-2</v>
      </c>
      <c r="R233" s="125"/>
      <c r="S233" s="125"/>
      <c r="T233" s="125"/>
      <c r="U233" s="125"/>
      <c r="V233" s="125"/>
      <c r="W233" s="125"/>
      <c r="X233" s="125"/>
      <c r="Y233" s="125"/>
      <c r="Z233" s="125"/>
      <c r="AA233" s="125"/>
      <c r="AB233" s="125"/>
      <c r="AC233" s="126">
        <f t="shared" si="7"/>
        <v>0</v>
      </c>
      <c r="AD233" s="125"/>
      <c r="AE233" s="113"/>
    </row>
    <row r="234" spans="1:31" x14ac:dyDescent="0.25">
      <c r="A234" s="22"/>
      <c r="B234" s="30" t="s">
        <v>11</v>
      </c>
      <c r="C234" s="31" t="s">
        <v>5361</v>
      </c>
      <c r="D234" s="31" t="s">
        <v>374</v>
      </c>
      <c r="E234" s="30" t="s">
        <v>375</v>
      </c>
      <c r="F234" s="31" t="s">
        <v>376</v>
      </c>
      <c r="G234" s="31" t="s">
        <v>377</v>
      </c>
      <c r="H234" s="31" t="s">
        <v>5362</v>
      </c>
      <c r="I234" s="32" t="s">
        <v>13</v>
      </c>
      <c r="J234" s="32" t="s">
        <v>378</v>
      </c>
      <c r="K234" s="30" t="s">
        <v>379</v>
      </c>
      <c r="L234" s="30">
        <v>45122</v>
      </c>
      <c r="M234" s="30">
        <v>1</v>
      </c>
      <c r="N234" s="30">
        <v>56</v>
      </c>
      <c r="O234" s="33">
        <v>143</v>
      </c>
      <c r="P234" s="34">
        <f t="shared" si="6"/>
        <v>99.5</v>
      </c>
      <c r="Q234" s="118">
        <v>2.7572637807754767</v>
      </c>
      <c r="R234" s="125"/>
      <c r="S234" s="125"/>
      <c r="T234" s="125"/>
      <c r="U234" s="125"/>
      <c r="V234" s="125"/>
      <c r="W234" s="125"/>
      <c r="X234" s="125"/>
      <c r="Y234" s="125"/>
      <c r="Z234" s="125"/>
      <c r="AA234" s="125"/>
      <c r="AB234" s="125"/>
      <c r="AC234" s="126">
        <f t="shared" si="7"/>
        <v>0</v>
      </c>
      <c r="AD234" s="125"/>
      <c r="AE234" s="113"/>
    </row>
    <row r="235" spans="1:31" x14ac:dyDescent="0.25">
      <c r="A235" s="22"/>
      <c r="B235" s="30" t="s">
        <v>11</v>
      </c>
      <c r="C235" s="31" t="s">
        <v>5364</v>
      </c>
      <c r="D235" s="31" t="s">
        <v>5364</v>
      </c>
      <c r="E235" s="30"/>
      <c r="F235" s="31" t="s">
        <v>5365</v>
      </c>
      <c r="G235" s="31" t="s">
        <v>5366</v>
      </c>
      <c r="H235" s="31" t="s">
        <v>718</v>
      </c>
      <c r="I235" s="32" t="s">
        <v>13</v>
      </c>
      <c r="J235" s="32" t="s">
        <v>4400</v>
      </c>
      <c r="K235" s="30" t="s">
        <v>5363</v>
      </c>
      <c r="L235" s="30">
        <v>46783</v>
      </c>
      <c r="M235" s="30">
        <v>1</v>
      </c>
      <c r="N235" s="30">
        <v>450</v>
      </c>
      <c r="O235" s="33">
        <v>900</v>
      </c>
      <c r="P235" s="34">
        <f t="shared" si="6"/>
        <v>675</v>
      </c>
      <c r="Q235" s="118">
        <v>3.8548629353921744E-4</v>
      </c>
      <c r="R235" s="125"/>
      <c r="S235" s="125"/>
      <c r="T235" s="125"/>
      <c r="U235" s="125"/>
      <c r="V235" s="125"/>
      <c r="W235" s="125"/>
      <c r="X235" s="125"/>
      <c r="Y235" s="125"/>
      <c r="Z235" s="125"/>
      <c r="AA235" s="125"/>
      <c r="AB235" s="125"/>
      <c r="AC235" s="126">
        <f t="shared" si="7"/>
        <v>0</v>
      </c>
      <c r="AD235" s="125"/>
      <c r="AE235" s="113"/>
    </row>
    <row r="236" spans="1:31" x14ac:dyDescent="0.25">
      <c r="A236" s="22"/>
      <c r="B236" s="30" t="s">
        <v>11</v>
      </c>
      <c r="C236" s="31" t="s">
        <v>5368</v>
      </c>
      <c r="D236" s="31" t="s">
        <v>5369</v>
      </c>
      <c r="E236" s="30" t="s">
        <v>5370</v>
      </c>
      <c r="F236" s="31" t="s">
        <v>5371</v>
      </c>
      <c r="G236" s="31" t="s">
        <v>5372</v>
      </c>
      <c r="H236" s="31" t="s">
        <v>170</v>
      </c>
      <c r="I236" s="32" t="s">
        <v>13</v>
      </c>
      <c r="J236" s="32" t="s">
        <v>46</v>
      </c>
      <c r="K236" s="30" t="s">
        <v>5367</v>
      </c>
      <c r="L236" s="30">
        <v>47085</v>
      </c>
      <c r="M236" s="30">
        <v>6</v>
      </c>
      <c r="N236" s="30">
        <v>6251</v>
      </c>
      <c r="O236" s="33">
        <v>11632</v>
      </c>
      <c r="P236" s="34">
        <f t="shared" si="6"/>
        <v>8941.5</v>
      </c>
      <c r="Q236" s="118">
        <v>0.32546339476352132</v>
      </c>
      <c r="R236" s="125"/>
      <c r="S236" s="125"/>
      <c r="T236" s="125"/>
      <c r="U236" s="125"/>
      <c r="V236" s="125"/>
      <c r="W236" s="125"/>
      <c r="X236" s="125"/>
      <c r="Y236" s="125"/>
      <c r="Z236" s="125"/>
      <c r="AA236" s="125"/>
      <c r="AB236" s="125"/>
      <c r="AC236" s="126">
        <f t="shared" si="7"/>
        <v>0</v>
      </c>
      <c r="AD236" s="125"/>
      <c r="AE236" s="113"/>
    </row>
    <row r="237" spans="1:31" x14ac:dyDescent="0.25">
      <c r="A237" s="22"/>
      <c r="B237" s="30" t="s">
        <v>11</v>
      </c>
      <c r="C237" s="31" t="s">
        <v>5373</v>
      </c>
      <c r="D237" s="31" t="s">
        <v>1236</v>
      </c>
      <c r="E237" s="30" t="s">
        <v>673</v>
      </c>
      <c r="F237" s="31" t="s">
        <v>18</v>
      </c>
      <c r="G237" s="31" t="s">
        <v>1237</v>
      </c>
      <c r="H237" s="31" t="s">
        <v>1238</v>
      </c>
      <c r="I237" s="32" t="s">
        <v>13</v>
      </c>
      <c r="J237" s="32" t="s">
        <v>296</v>
      </c>
      <c r="K237" s="30" t="s">
        <v>1239</v>
      </c>
      <c r="L237" s="30">
        <v>48831</v>
      </c>
      <c r="M237" s="30">
        <v>1</v>
      </c>
      <c r="N237" s="30">
        <v>264</v>
      </c>
      <c r="O237" s="33">
        <v>188</v>
      </c>
      <c r="P237" s="34">
        <f t="shared" si="6"/>
        <v>226</v>
      </c>
      <c r="Q237" s="118">
        <v>0.49869318456197448</v>
      </c>
      <c r="R237" s="125"/>
      <c r="S237" s="125"/>
      <c r="T237" s="125"/>
      <c r="U237" s="125"/>
      <c r="V237" s="125"/>
      <c r="W237" s="125"/>
      <c r="X237" s="125"/>
      <c r="Y237" s="125"/>
      <c r="Z237" s="125"/>
      <c r="AA237" s="125"/>
      <c r="AB237" s="125"/>
      <c r="AC237" s="126">
        <f t="shared" si="7"/>
        <v>0</v>
      </c>
      <c r="AD237" s="125"/>
      <c r="AE237" s="113"/>
    </row>
    <row r="238" spans="1:31" x14ac:dyDescent="0.25">
      <c r="A238" s="22"/>
      <c r="B238" s="30" t="s">
        <v>11</v>
      </c>
      <c r="C238" s="31" t="s">
        <v>4800</v>
      </c>
      <c r="D238" s="38" t="s">
        <v>807</v>
      </c>
      <c r="E238" s="30" t="s">
        <v>414</v>
      </c>
      <c r="F238" s="31" t="s">
        <v>93</v>
      </c>
      <c r="G238" s="31" t="s">
        <v>808</v>
      </c>
      <c r="H238" s="31" t="s">
        <v>809</v>
      </c>
      <c r="I238" s="32" t="s">
        <v>13</v>
      </c>
      <c r="J238" s="32" t="s">
        <v>810</v>
      </c>
      <c r="K238" s="30" t="s">
        <v>811</v>
      </c>
      <c r="L238" s="30">
        <v>19947559</v>
      </c>
      <c r="M238" s="30">
        <v>1</v>
      </c>
      <c r="N238" s="30">
        <v>10</v>
      </c>
      <c r="O238" s="33">
        <v>16</v>
      </c>
      <c r="P238" s="34">
        <f t="shared" si="6"/>
        <v>13</v>
      </c>
      <c r="Q238" s="118">
        <v>0.16417623287333089</v>
      </c>
      <c r="R238" s="125"/>
      <c r="S238" s="125"/>
      <c r="T238" s="125"/>
      <c r="U238" s="125"/>
      <c r="V238" s="125"/>
      <c r="W238" s="125"/>
      <c r="X238" s="125"/>
      <c r="Y238" s="125"/>
      <c r="Z238" s="125"/>
      <c r="AA238" s="125"/>
      <c r="AB238" s="125"/>
      <c r="AC238" s="126">
        <f t="shared" si="7"/>
        <v>0</v>
      </c>
      <c r="AD238" s="125"/>
      <c r="AE238" s="113"/>
    </row>
    <row r="239" spans="1:31" x14ac:dyDescent="0.25">
      <c r="A239" s="22"/>
      <c r="B239" s="30" t="s">
        <v>11</v>
      </c>
      <c r="C239" s="31" t="s">
        <v>5374</v>
      </c>
      <c r="D239" s="38" t="s">
        <v>1046</v>
      </c>
      <c r="E239" s="30" t="s">
        <v>636</v>
      </c>
      <c r="F239" s="31" t="s">
        <v>109</v>
      </c>
      <c r="G239" s="31" t="s">
        <v>1047</v>
      </c>
      <c r="H239" s="31" t="s">
        <v>1048</v>
      </c>
      <c r="I239" s="32" t="s">
        <v>13</v>
      </c>
      <c r="J239" s="32" t="s">
        <v>110</v>
      </c>
      <c r="K239" s="30" t="s">
        <v>1049</v>
      </c>
      <c r="L239" s="30">
        <v>19949049</v>
      </c>
      <c r="M239" s="30">
        <v>1</v>
      </c>
      <c r="N239" s="30">
        <v>1</v>
      </c>
      <c r="O239" s="33">
        <v>15</v>
      </c>
      <c r="P239" s="34">
        <f t="shared" si="6"/>
        <v>8</v>
      </c>
      <c r="Q239" s="118">
        <v>3.690125203110458E-3</v>
      </c>
      <c r="R239" s="125"/>
      <c r="S239" s="125"/>
      <c r="T239" s="125"/>
      <c r="U239" s="125"/>
      <c r="V239" s="125"/>
      <c r="W239" s="125"/>
      <c r="X239" s="125"/>
      <c r="Y239" s="125"/>
      <c r="Z239" s="125"/>
      <c r="AA239" s="125"/>
      <c r="AB239" s="125"/>
      <c r="AC239" s="126">
        <f t="shared" si="7"/>
        <v>0</v>
      </c>
      <c r="AD239" s="125"/>
      <c r="AE239" s="113"/>
    </row>
    <row r="240" spans="1:31" x14ac:dyDescent="0.25">
      <c r="A240" s="22"/>
      <c r="B240" s="30" t="s">
        <v>11</v>
      </c>
      <c r="C240" s="31" t="s">
        <v>5376</v>
      </c>
      <c r="D240" s="31" t="s">
        <v>5377</v>
      </c>
      <c r="E240" s="30"/>
      <c r="F240" s="31" t="s">
        <v>5378</v>
      </c>
      <c r="G240" s="31" t="s">
        <v>5064</v>
      </c>
      <c r="H240" s="31" t="s">
        <v>934</v>
      </c>
      <c r="I240" s="32" t="s">
        <v>13</v>
      </c>
      <c r="J240" s="32" t="s">
        <v>922</v>
      </c>
      <c r="K240" s="30" t="s">
        <v>5375</v>
      </c>
      <c r="L240" s="30">
        <v>50537</v>
      </c>
      <c r="M240" s="30">
        <v>1</v>
      </c>
      <c r="N240" s="30">
        <v>56</v>
      </c>
      <c r="O240" s="33">
        <v>65</v>
      </c>
      <c r="P240" s="34">
        <f t="shared" si="6"/>
        <v>60.5</v>
      </c>
      <c r="Q240" s="118">
        <v>2.4868742170155063E-2</v>
      </c>
      <c r="R240" s="125"/>
      <c r="S240" s="125"/>
      <c r="T240" s="125"/>
      <c r="U240" s="125"/>
      <c r="V240" s="125"/>
      <c r="W240" s="125"/>
      <c r="X240" s="125"/>
      <c r="Y240" s="125"/>
      <c r="Z240" s="125"/>
      <c r="AA240" s="125"/>
      <c r="AB240" s="125"/>
      <c r="AC240" s="126">
        <f t="shared" si="7"/>
        <v>0</v>
      </c>
      <c r="AD240" s="125"/>
      <c r="AE240" s="113"/>
    </row>
    <row r="241" spans="1:31" x14ac:dyDescent="0.25">
      <c r="A241" s="22"/>
      <c r="B241" s="30" t="s">
        <v>11</v>
      </c>
      <c r="C241" s="31" t="s">
        <v>5281</v>
      </c>
      <c r="D241" s="31" t="s">
        <v>791</v>
      </c>
      <c r="E241" s="30" t="s">
        <v>5282</v>
      </c>
      <c r="F241" s="31" t="s">
        <v>15</v>
      </c>
      <c r="G241" s="31" t="s">
        <v>5380</v>
      </c>
      <c r="H241" s="31" t="s">
        <v>5381</v>
      </c>
      <c r="I241" s="32" t="s">
        <v>13</v>
      </c>
      <c r="J241" s="32" t="s">
        <v>728</v>
      </c>
      <c r="K241" s="30" t="s">
        <v>5379</v>
      </c>
      <c r="L241" s="30">
        <v>51063</v>
      </c>
      <c r="M241" s="30">
        <v>3</v>
      </c>
      <c r="N241" s="30">
        <v>975</v>
      </c>
      <c r="O241" s="33">
        <v>690</v>
      </c>
      <c r="P241" s="34">
        <f t="shared" si="6"/>
        <v>832.5</v>
      </c>
      <c r="Q241" s="118">
        <v>7.375308274252465E-3</v>
      </c>
      <c r="R241" s="125"/>
      <c r="S241" s="125"/>
      <c r="T241" s="125"/>
      <c r="U241" s="125"/>
      <c r="V241" s="125"/>
      <c r="W241" s="125"/>
      <c r="X241" s="125"/>
      <c r="Y241" s="125"/>
      <c r="Z241" s="125"/>
      <c r="AA241" s="125"/>
      <c r="AB241" s="125"/>
      <c r="AC241" s="126">
        <f t="shared" si="7"/>
        <v>0</v>
      </c>
      <c r="AD241" s="125"/>
      <c r="AE241" s="113"/>
    </row>
    <row r="242" spans="1:31" x14ac:dyDescent="0.25">
      <c r="A242" s="22"/>
      <c r="B242" s="30" t="s">
        <v>11</v>
      </c>
      <c r="C242" s="31" t="s">
        <v>5383</v>
      </c>
      <c r="D242" s="31" t="s">
        <v>5383</v>
      </c>
      <c r="E242" s="30"/>
      <c r="F242" s="31" t="s">
        <v>1566</v>
      </c>
      <c r="G242" s="31" t="s">
        <v>1066</v>
      </c>
      <c r="H242" s="31" t="s">
        <v>1385</v>
      </c>
      <c r="I242" s="32" t="s">
        <v>13</v>
      </c>
      <c r="J242" s="32" t="s">
        <v>4400</v>
      </c>
      <c r="K242" s="30" t="s">
        <v>5382</v>
      </c>
      <c r="L242" s="30">
        <v>51066</v>
      </c>
      <c r="M242" s="30">
        <v>1</v>
      </c>
      <c r="N242" s="30">
        <v>14</v>
      </c>
      <c r="O242" s="33">
        <v>14</v>
      </c>
      <c r="P242" s="34">
        <f t="shared" si="6"/>
        <v>14</v>
      </c>
      <c r="Q242" s="118">
        <v>1.193140482339048E-4</v>
      </c>
      <c r="R242" s="125"/>
      <c r="S242" s="125"/>
      <c r="T242" s="125"/>
      <c r="U242" s="125"/>
      <c r="V242" s="125"/>
      <c r="W242" s="125"/>
      <c r="X242" s="125"/>
      <c r="Y242" s="125"/>
      <c r="Z242" s="125"/>
      <c r="AA242" s="125"/>
      <c r="AB242" s="125"/>
      <c r="AC242" s="126">
        <f t="shared" si="7"/>
        <v>0</v>
      </c>
      <c r="AD242" s="125"/>
      <c r="AE242" s="113"/>
    </row>
    <row r="243" spans="1:31" x14ac:dyDescent="0.25">
      <c r="A243" s="22"/>
      <c r="B243" s="30" t="s">
        <v>11</v>
      </c>
      <c r="C243" s="31" t="s">
        <v>5384</v>
      </c>
      <c r="D243" s="31"/>
      <c r="E243" s="30"/>
      <c r="F243" s="31"/>
      <c r="G243" s="31"/>
      <c r="H243" s="31"/>
      <c r="I243" s="32" t="s">
        <v>13</v>
      </c>
      <c r="J243" s="32" t="s">
        <v>4400</v>
      </c>
      <c r="K243" s="30" t="s">
        <v>630</v>
      </c>
      <c r="L243" s="30">
        <v>51196</v>
      </c>
      <c r="M243" s="30">
        <v>1</v>
      </c>
      <c r="N243" s="30">
        <v>43</v>
      </c>
      <c r="O243" s="33">
        <v>47</v>
      </c>
      <c r="P243" s="34">
        <f t="shared" si="6"/>
        <v>45</v>
      </c>
      <c r="Q243" s="118">
        <v>5.8985333469862407E-2</v>
      </c>
      <c r="R243" s="125"/>
      <c r="S243" s="125"/>
      <c r="T243" s="125"/>
      <c r="U243" s="125"/>
      <c r="V243" s="125"/>
      <c r="W243" s="125"/>
      <c r="X243" s="125"/>
      <c r="Y243" s="125"/>
      <c r="Z243" s="125"/>
      <c r="AA243" s="125"/>
      <c r="AB243" s="125"/>
      <c r="AC243" s="126">
        <f t="shared" si="7"/>
        <v>0</v>
      </c>
      <c r="AD243" s="125"/>
      <c r="AE243" s="113"/>
    </row>
    <row r="244" spans="1:31" x14ac:dyDescent="0.25">
      <c r="A244" s="22"/>
      <c r="B244" s="30" t="s">
        <v>11</v>
      </c>
      <c r="C244" s="31" t="s">
        <v>5386</v>
      </c>
      <c r="D244" s="31" t="s">
        <v>62</v>
      </c>
      <c r="E244" s="30" t="s">
        <v>63</v>
      </c>
      <c r="F244" s="31" t="s">
        <v>18</v>
      </c>
      <c r="G244" s="31" t="s">
        <v>5387</v>
      </c>
      <c r="H244" s="31" t="s">
        <v>64</v>
      </c>
      <c r="I244" s="32" t="s">
        <v>13</v>
      </c>
      <c r="J244" s="32" t="s">
        <v>65</v>
      </c>
      <c r="K244" s="30" t="s">
        <v>5385</v>
      </c>
      <c r="L244" s="30">
        <v>51330</v>
      </c>
      <c r="M244" s="30">
        <v>17</v>
      </c>
      <c r="N244" s="30">
        <v>18438</v>
      </c>
      <c r="O244" s="33">
        <v>26936</v>
      </c>
      <c r="P244" s="34">
        <f t="shared" si="6"/>
        <v>22687</v>
      </c>
      <c r="Q244" s="118">
        <v>0.11959695783280994</v>
      </c>
      <c r="R244" s="125"/>
      <c r="S244" s="125"/>
      <c r="T244" s="125"/>
      <c r="U244" s="125"/>
      <c r="V244" s="125"/>
      <c r="W244" s="125"/>
      <c r="X244" s="125"/>
      <c r="Y244" s="125"/>
      <c r="Z244" s="125"/>
      <c r="AA244" s="125"/>
      <c r="AB244" s="125"/>
      <c r="AC244" s="126">
        <f t="shared" si="7"/>
        <v>0</v>
      </c>
      <c r="AD244" s="125"/>
      <c r="AE244" s="113"/>
    </row>
    <row r="245" spans="1:31" x14ac:dyDescent="0.25">
      <c r="A245" s="22"/>
      <c r="B245" s="30" t="s">
        <v>11</v>
      </c>
      <c r="C245" s="31" t="s">
        <v>5389</v>
      </c>
      <c r="D245" s="31" t="s">
        <v>5390</v>
      </c>
      <c r="E245" s="30" t="s">
        <v>5391</v>
      </c>
      <c r="F245" s="31" t="s">
        <v>15</v>
      </c>
      <c r="G245" s="31" t="s">
        <v>431</v>
      </c>
      <c r="H245" s="31" t="s">
        <v>5392</v>
      </c>
      <c r="I245" s="32" t="s">
        <v>13</v>
      </c>
      <c r="J245" s="32" t="s">
        <v>32</v>
      </c>
      <c r="K245" s="30" t="s">
        <v>5388</v>
      </c>
      <c r="L245" s="30">
        <v>51522</v>
      </c>
      <c r="M245" s="30">
        <v>8</v>
      </c>
      <c r="N245" s="30">
        <v>31324</v>
      </c>
      <c r="O245" s="33">
        <v>51819</v>
      </c>
      <c r="P245" s="34">
        <f t="shared" si="6"/>
        <v>41571.5</v>
      </c>
      <c r="Q245" s="118">
        <v>3.9136292555382259</v>
      </c>
      <c r="R245" s="125"/>
      <c r="S245" s="125"/>
      <c r="T245" s="125"/>
      <c r="U245" s="125"/>
      <c r="V245" s="125"/>
      <c r="W245" s="125"/>
      <c r="X245" s="125"/>
      <c r="Y245" s="125"/>
      <c r="Z245" s="125"/>
      <c r="AA245" s="125"/>
      <c r="AB245" s="125"/>
      <c r="AC245" s="126">
        <f t="shared" si="7"/>
        <v>0</v>
      </c>
      <c r="AD245" s="125"/>
      <c r="AE245" s="113"/>
    </row>
    <row r="246" spans="1:31" x14ac:dyDescent="0.25">
      <c r="A246" s="22"/>
      <c r="B246" s="30" t="s">
        <v>11</v>
      </c>
      <c r="C246" s="31" t="s">
        <v>4801</v>
      </c>
      <c r="D246" s="38" t="s">
        <v>57</v>
      </c>
      <c r="E246" s="30" t="s">
        <v>58</v>
      </c>
      <c r="F246" s="31" t="s">
        <v>21</v>
      </c>
      <c r="G246" s="31" t="s">
        <v>59</v>
      </c>
      <c r="H246" s="31" t="s">
        <v>60</v>
      </c>
      <c r="I246" s="32" t="s">
        <v>13</v>
      </c>
      <c r="J246" s="32" t="s">
        <v>22</v>
      </c>
      <c r="K246" s="30" t="s">
        <v>61</v>
      </c>
      <c r="L246" s="30">
        <v>19953202</v>
      </c>
      <c r="M246" s="30">
        <v>22</v>
      </c>
      <c r="N246" s="30"/>
      <c r="O246" s="33">
        <v>41</v>
      </c>
      <c r="P246" s="34">
        <f t="shared" si="6"/>
        <v>41</v>
      </c>
      <c r="Q246" s="118">
        <v>2.631454640375233E-3</v>
      </c>
      <c r="R246" s="125"/>
      <c r="S246" s="125"/>
      <c r="T246" s="125"/>
      <c r="U246" s="125"/>
      <c r="V246" s="125"/>
      <c r="W246" s="125"/>
      <c r="X246" s="125"/>
      <c r="Y246" s="125"/>
      <c r="Z246" s="125"/>
      <c r="AA246" s="125"/>
      <c r="AB246" s="125"/>
      <c r="AC246" s="126">
        <f t="shared" si="7"/>
        <v>0</v>
      </c>
      <c r="AD246" s="125"/>
      <c r="AE246" s="113"/>
    </row>
    <row r="247" spans="1:31" x14ac:dyDescent="0.25">
      <c r="A247" s="22"/>
      <c r="B247" s="30" t="s">
        <v>11</v>
      </c>
      <c r="C247" s="31" t="s">
        <v>5393</v>
      </c>
      <c r="D247" s="31" t="s">
        <v>5064</v>
      </c>
      <c r="E247" s="30"/>
      <c r="F247" s="31"/>
      <c r="G247" s="31"/>
      <c r="H247" s="31" t="s">
        <v>5394</v>
      </c>
      <c r="I247" s="32" t="s">
        <v>13</v>
      </c>
      <c r="J247" s="32" t="s">
        <v>4400</v>
      </c>
      <c r="K247" s="30" t="s">
        <v>713</v>
      </c>
      <c r="L247" s="30">
        <v>53287</v>
      </c>
      <c r="M247" s="30">
        <v>1</v>
      </c>
      <c r="N247" s="30">
        <v>44</v>
      </c>
      <c r="O247" s="33">
        <v>92</v>
      </c>
      <c r="P247" s="34">
        <f t="shared" si="6"/>
        <v>68</v>
      </c>
      <c r="Q247" s="118">
        <v>3.0046225052453523E-3</v>
      </c>
      <c r="R247" s="125"/>
      <c r="S247" s="125"/>
      <c r="T247" s="125"/>
      <c r="U247" s="125"/>
      <c r="V247" s="125"/>
      <c r="W247" s="125"/>
      <c r="X247" s="125"/>
      <c r="Y247" s="125"/>
      <c r="Z247" s="125"/>
      <c r="AA247" s="125"/>
      <c r="AB247" s="125"/>
      <c r="AC247" s="126">
        <f t="shared" si="7"/>
        <v>0</v>
      </c>
      <c r="AD247" s="125"/>
      <c r="AE247" s="113"/>
    </row>
    <row r="248" spans="1:31" x14ac:dyDescent="0.25">
      <c r="A248" s="22"/>
      <c r="B248" s="30" t="s">
        <v>11</v>
      </c>
      <c r="C248" s="31" t="s">
        <v>5054</v>
      </c>
      <c r="D248" s="31" t="s">
        <v>784</v>
      </c>
      <c r="E248" s="30" t="s">
        <v>5056</v>
      </c>
      <c r="F248" s="31" t="s">
        <v>186</v>
      </c>
      <c r="G248" s="31" t="s">
        <v>785</v>
      </c>
      <c r="H248" s="31" t="s">
        <v>786</v>
      </c>
      <c r="I248" s="32" t="s">
        <v>13</v>
      </c>
      <c r="J248" s="32" t="s">
        <v>276</v>
      </c>
      <c r="K248" s="30" t="s">
        <v>787</v>
      </c>
      <c r="L248" s="30">
        <v>53393</v>
      </c>
      <c r="M248" s="30">
        <v>1</v>
      </c>
      <c r="N248" s="30">
        <v>7</v>
      </c>
      <c r="O248" s="33">
        <v>18</v>
      </c>
      <c r="P248" s="34">
        <f t="shared" si="6"/>
        <v>12.5</v>
      </c>
      <c r="Q248" s="118">
        <v>1.906473167311358E-2</v>
      </c>
      <c r="R248" s="125"/>
      <c r="S248" s="125"/>
      <c r="T248" s="125"/>
      <c r="U248" s="125"/>
      <c r="V248" s="125"/>
      <c r="W248" s="125"/>
      <c r="X248" s="125"/>
      <c r="Y248" s="125"/>
      <c r="Z248" s="125"/>
      <c r="AA248" s="125"/>
      <c r="AB248" s="125"/>
      <c r="AC248" s="126">
        <f t="shared" si="7"/>
        <v>0</v>
      </c>
      <c r="AD248" s="125"/>
      <c r="AE248" s="113"/>
    </row>
    <row r="249" spans="1:31" x14ac:dyDescent="0.25">
      <c r="A249" s="22"/>
      <c r="B249" s="30" t="s">
        <v>11</v>
      </c>
      <c r="C249" s="31" t="s">
        <v>5395</v>
      </c>
      <c r="D249" s="31" t="s">
        <v>5395</v>
      </c>
      <c r="E249" s="30"/>
      <c r="F249" s="31"/>
      <c r="G249" s="31"/>
      <c r="H249" s="31"/>
      <c r="I249" s="32" t="s">
        <v>13</v>
      </c>
      <c r="J249" s="32" t="s">
        <v>4400</v>
      </c>
      <c r="K249" s="30" t="s">
        <v>1453</v>
      </c>
      <c r="L249" s="30">
        <v>53475</v>
      </c>
      <c r="M249" s="30">
        <v>1</v>
      </c>
      <c r="N249" s="30"/>
      <c r="O249" s="33">
        <v>2</v>
      </c>
      <c r="P249" s="34">
        <f t="shared" si="6"/>
        <v>2</v>
      </c>
      <c r="Q249" s="118">
        <v>3.9906068267923089E-3</v>
      </c>
      <c r="R249" s="125"/>
      <c r="S249" s="125"/>
      <c r="T249" s="125"/>
      <c r="U249" s="125"/>
      <c r="V249" s="125"/>
      <c r="W249" s="125"/>
      <c r="X249" s="125"/>
      <c r="Y249" s="125"/>
      <c r="Z249" s="125"/>
      <c r="AA249" s="125"/>
      <c r="AB249" s="125"/>
      <c r="AC249" s="126">
        <f t="shared" si="7"/>
        <v>0</v>
      </c>
      <c r="AD249" s="125"/>
      <c r="AE249" s="113"/>
    </row>
    <row r="250" spans="1:31" x14ac:dyDescent="0.25">
      <c r="A250" s="22"/>
      <c r="B250" s="30" t="s">
        <v>11</v>
      </c>
      <c r="C250" s="31" t="s">
        <v>5397</v>
      </c>
      <c r="D250" s="31"/>
      <c r="E250" s="30"/>
      <c r="F250" s="31"/>
      <c r="G250" s="31"/>
      <c r="H250" s="31"/>
      <c r="I250" s="32" t="s">
        <v>13</v>
      </c>
      <c r="J250" s="32" t="s">
        <v>4400</v>
      </c>
      <c r="K250" s="30" t="s">
        <v>5396</v>
      </c>
      <c r="L250" s="30">
        <v>54071</v>
      </c>
      <c r="M250" s="30">
        <v>2</v>
      </c>
      <c r="N250" s="30">
        <v>30</v>
      </c>
      <c r="O250" s="33">
        <v>41</v>
      </c>
      <c r="P250" s="34">
        <f t="shared" si="6"/>
        <v>35.5</v>
      </c>
      <c r="Q250" s="118">
        <v>2.7135599261444402E-4</v>
      </c>
      <c r="R250" s="125"/>
      <c r="S250" s="125"/>
      <c r="T250" s="125"/>
      <c r="U250" s="125"/>
      <c r="V250" s="125"/>
      <c r="W250" s="125"/>
      <c r="X250" s="125"/>
      <c r="Y250" s="125"/>
      <c r="Z250" s="125"/>
      <c r="AA250" s="125"/>
      <c r="AB250" s="125"/>
      <c r="AC250" s="126">
        <f t="shared" si="7"/>
        <v>0</v>
      </c>
      <c r="AD250" s="125"/>
      <c r="AE250" s="113"/>
    </row>
    <row r="251" spans="1:31" x14ac:dyDescent="0.25">
      <c r="A251" s="22"/>
      <c r="B251" s="30" t="s">
        <v>11</v>
      </c>
      <c r="C251" s="31" t="s">
        <v>5399</v>
      </c>
      <c r="D251" s="31"/>
      <c r="E251" s="30"/>
      <c r="F251" s="31"/>
      <c r="G251" s="31"/>
      <c r="H251" s="31"/>
      <c r="I251" s="32" t="s">
        <v>13</v>
      </c>
      <c r="J251" s="32" t="s">
        <v>4400</v>
      </c>
      <c r="K251" s="30" t="s">
        <v>5398</v>
      </c>
      <c r="L251" s="30">
        <v>54570</v>
      </c>
      <c r="M251" s="30">
        <v>4</v>
      </c>
      <c r="N251" s="30">
        <v>189</v>
      </c>
      <c r="O251" s="33">
        <v>636</v>
      </c>
      <c r="P251" s="34">
        <f t="shared" si="6"/>
        <v>412.5</v>
      </c>
      <c r="Q251" s="118">
        <v>5.2551336597867686E-4</v>
      </c>
      <c r="R251" s="125"/>
      <c r="S251" s="125"/>
      <c r="T251" s="125"/>
      <c r="U251" s="125"/>
      <c r="V251" s="125"/>
      <c r="W251" s="125"/>
      <c r="X251" s="125"/>
      <c r="Y251" s="125"/>
      <c r="Z251" s="125"/>
      <c r="AA251" s="125"/>
      <c r="AB251" s="125"/>
      <c r="AC251" s="126">
        <f t="shared" si="7"/>
        <v>0</v>
      </c>
      <c r="AD251" s="125"/>
      <c r="AE251" s="113"/>
    </row>
    <row r="252" spans="1:31" x14ac:dyDescent="0.25">
      <c r="A252" s="22"/>
      <c r="B252" s="30" t="s">
        <v>11</v>
      </c>
      <c r="C252" s="31" t="s">
        <v>5401</v>
      </c>
      <c r="D252" s="31" t="s">
        <v>515</v>
      </c>
      <c r="E252" s="30" t="s">
        <v>5402</v>
      </c>
      <c r="F252" s="31" t="s">
        <v>198</v>
      </c>
      <c r="G252" s="31" t="s">
        <v>5403</v>
      </c>
      <c r="H252" s="31" t="s">
        <v>516</v>
      </c>
      <c r="I252" s="32" t="s">
        <v>13</v>
      </c>
      <c r="J252" s="32" t="s">
        <v>517</v>
      </c>
      <c r="K252" s="30" t="s">
        <v>5400</v>
      </c>
      <c r="L252" s="30">
        <v>54889</v>
      </c>
      <c r="M252" s="30">
        <v>2</v>
      </c>
      <c r="N252" s="30">
        <v>121</v>
      </c>
      <c r="O252" s="33">
        <v>81</v>
      </c>
      <c r="P252" s="34">
        <f t="shared" si="6"/>
        <v>101</v>
      </c>
      <c r="Q252" s="118">
        <v>0.11623885603785553</v>
      </c>
      <c r="R252" s="125"/>
      <c r="S252" s="125"/>
      <c r="T252" s="125"/>
      <c r="U252" s="125"/>
      <c r="V252" s="125"/>
      <c r="W252" s="125"/>
      <c r="X252" s="125"/>
      <c r="Y252" s="125"/>
      <c r="Z252" s="125"/>
      <c r="AA252" s="125"/>
      <c r="AB252" s="125"/>
      <c r="AC252" s="126">
        <f t="shared" si="7"/>
        <v>0</v>
      </c>
      <c r="AD252" s="125"/>
      <c r="AE252" s="113"/>
    </row>
    <row r="253" spans="1:31" x14ac:dyDescent="0.25">
      <c r="A253" s="22"/>
      <c r="B253" s="30" t="s">
        <v>11</v>
      </c>
      <c r="C253" s="31" t="s">
        <v>5405</v>
      </c>
      <c r="D253" s="31" t="s">
        <v>5064</v>
      </c>
      <c r="E253" s="30"/>
      <c r="F253" s="31"/>
      <c r="G253" s="31"/>
      <c r="H253" s="31" t="s">
        <v>5406</v>
      </c>
      <c r="I253" s="32" t="s">
        <v>13</v>
      </c>
      <c r="J253" s="32" t="s">
        <v>4400</v>
      </c>
      <c r="K253" s="30" t="s">
        <v>5404</v>
      </c>
      <c r="L253" s="30">
        <v>55176</v>
      </c>
      <c r="M253" s="30">
        <v>1</v>
      </c>
      <c r="N253" s="30">
        <v>160</v>
      </c>
      <c r="O253" s="33">
        <v>509</v>
      </c>
      <c r="P253" s="34">
        <f t="shared" si="6"/>
        <v>334.5</v>
      </c>
      <c r="Q253" s="118">
        <v>1.3824612046227975E-2</v>
      </c>
      <c r="R253" s="125"/>
      <c r="S253" s="125"/>
      <c r="T253" s="125"/>
      <c r="U253" s="125"/>
      <c r="V253" s="125"/>
      <c r="W253" s="125"/>
      <c r="X253" s="125"/>
      <c r="Y253" s="125"/>
      <c r="Z253" s="125"/>
      <c r="AA253" s="125"/>
      <c r="AB253" s="125"/>
      <c r="AC253" s="126">
        <f t="shared" si="7"/>
        <v>0</v>
      </c>
      <c r="AD253" s="125"/>
      <c r="AE253" s="113"/>
    </row>
    <row r="254" spans="1:31" x14ac:dyDescent="0.25">
      <c r="A254" s="22"/>
      <c r="B254" s="30" t="s">
        <v>11</v>
      </c>
      <c r="C254" s="31" t="s">
        <v>5408</v>
      </c>
      <c r="D254" s="31" t="s">
        <v>5409</v>
      </c>
      <c r="E254" s="30"/>
      <c r="F254" s="31"/>
      <c r="G254" s="31" t="s">
        <v>4946</v>
      </c>
      <c r="H254" s="31"/>
      <c r="I254" s="32" t="s">
        <v>13</v>
      </c>
      <c r="J254" s="32" t="s">
        <v>4400</v>
      </c>
      <c r="K254" s="30" t="s">
        <v>5407</v>
      </c>
      <c r="L254" s="30">
        <v>56400</v>
      </c>
      <c r="M254" s="30">
        <v>1</v>
      </c>
      <c r="N254" s="30"/>
      <c r="O254" s="33">
        <v>105</v>
      </c>
      <c r="P254" s="34">
        <f t="shared" si="6"/>
        <v>105</v>
      </c>
      <c r="Q254" s="118">
        <v>0.39562624742520036</v>
      </c>
      <c r="R254" s="125"/>
      <c r="S254" s="125"/>
      <c r="T254" s="125"/>
      <c r="U254" s="125"/>
      <c r="V254" s="125"/>
      <c r="W254" s="125"/>
      <c r="X254" s="125"/>
      <c r="Y254" s="125"/>
      <c r="Z254" s="125"/>
      <c r="AA254" s="125"/>
      <c r="AB254" s="125"/>
      <c r="AC254" s="126">
        <f t="shared" si="7"/>
        <v>0</v>
      </c>
      <c r="AD254" s="125"/>
      <c r="AE254" s="113"/>
    </row>
    <row r="255" spans="1:31" x14ac:dyDescent="0.25">
      <c r="A255" s="22"/>
      <c r="B255" s="30" t="s">
        <v>11</v>
      </c>
      <c r="C255" s="31" t="s">
        <v>4300</v>
      </c>
      <c r="D255" s="31" t="s">
        <v>962</v>
      </c>
      <c r="E255" s="30" t="s">
        <v>673</v>
      </c>
      <c r="F255" s="31" t="s">
        <v>15</v>
      </c>
      <c r="G255" s="31" t="s">
        <v>5411</v>
      </c>
      <c r="H255" s="31" t="s">
        <v>963</v>
      </c>
      <c r="I255" s="32" t="s">
        <v>13</v>
      </c>
      <c r="J255" s="32" t="s">
        <v>598</v>
      </c>
      <c r="K255" s="30" t="s">
        <v>5410</v>
      </c>
      <c r="L255" s="30">
        <v>57145</v>
      </c>
      <c r="M255" s="30">
        <v>4</v>
      </c>
      <c r="N255" s="30">
        <v>284</v>
      </c>
      <c r="O255" s="33">
        <v>145</v>
      </c>
      <c r="P255" s="34">
        <f t="shared" si="6"/>
        <v>214.5</v>
      </c>
      <c r="Q255" s="118">
        <v>0.38552626989558453</v>
      </c>
      <c r="R255" s="125"/>
      <c r="S255" s="125"/>
      <c r="T255" s="125"/>
      <c r="U255" s="125"/>
      <c r="V255" s="125"/>
      <c r="W255" s="125"/>
      <c r="X255" s="125"/>
      <c r="Y255" s="125"/>
      <c r="Z255" s="125"/>
      <c r="AA255" s="125"/>
      <c r="AB255" s="125"/>
      <c r="AC255" s="126">
        <f t="shared" si="7"/>
        <v>0</v>
      </c>
      <c r="AD255" s="125"/>
      <c r="AE255" s="113"/>
    </row>
    <row r="256" spans="1:31" x14ac:dyDescent="0.25">
      <c r="A256" s="22"/>
      <c r="B256" s="30" t="s">
        <v>11</v>
      </c>
      <c r="C256" s="31" t="s">
        <v>4988</v>
      </c>
      <c r="D256" s="31" t="s">
        <v>5412</v>
      </c>
      <c r="E256" s="30" t="s">
        <v>27</v>
      </c>
      <c r="F256" s="31" t="s">
        <v>28</v>
      </c>
      <c r="G256" s="31" t="s">
        <v>1115</v>
      </c>
      <c r="H256" s="31" t="s">
        <v>1116</v>
      </c>
      <c r="I256" s="32" t="s">
        <v>13</v>
      </c>
      <c r="J256" s="32" t="s">
        <v>357</v>
      </c>
      <c r="K256" s="30" t="s">
        <v>1117</v>
      </c>
      <c r="L256" s="30">
        <v>57692</v>
      </c>
      <c r="M256" s="30">
        <v>1</v>
      </c>
      <c r="N256" s="30">
        <v>7</v>
      </c>
      <c r="O256" s="33">
        <v>9</v>
      </c>
      <c r="P256" s="34">
        <f t="shared" si="6"/>
        <v>8</v>
      </c>
      <c r="Q256" s="118">
        <v>1.5627387368093175E-3</v>
      </c>
      <c r="R256" s="125"/>
      <c r="S256" s="125"/>
      <c r="T256" s="125"/>
      <c r="U256" s="125"/>
      <c r="V256" s="125"/>
      <c r="W256" s="125"/>
      <c r="X256" s="125"/>
      <c r="Y256" s="125"/>
      <c r="Z256" s="125"/>
      <c r="AA256" s="125"/>
      <c r="AB256" s="125"/>
      <c r="AC256" s="126">
        <f t="shared" si="7"/>
        <v>0</v>
      </c>
      <c r="AD256" s="125"/>
      <c r="AE256" s="113"/>
    </row>
    <row r="257" spans="1:31" x14ac:dyDescent="0.25">
      <c r="A257" s="22"/>
      <c r="B257" s="30" t="s">
        <v>11</v>
      </c>
      <c r="C257" s="31" t="s">
        <v>5257</v>
      </c>
      <c r="D257" s="31" t="s">
        <v>55</v>
      </c>
      <c r="E257" s="30" t="s">
        <v>5414</v>
      </c>
      <c r="F257" s="31" t="s">
        <v>15</v>
      </c>
      <c r="G257" s="31" t="s">
        <v>5415</v>
      </c>
      <c r="H257" s="31" t="s">
        <v>56</v>
      </c>
      <c r="I257" s="32" t="s">
        <v>13</v>
      </c>
      <c r="J257" s="32" t="s">
        <v>46</v>
      </c>
      <c r="K257" s="30" t="s">
        <v>5413</v>
      </c>
      <c r="L257" s="30">
        <v>58027</v>
      </c>
      <c r="M257" s="30">
        <v>10</v>
      </c>
      <c r="N257" s="30">
        <v>32786</v>
      </c>
      <c r="O257" s="33">
        <v>99273</v>
      </c>
      <c r="P257" s="34">
        <f t="shared" si="6"/>
        <v>66029.5</v>
      </c>
      <c r="Q257" s="118">
        <v>0.50278453766415332</v>
      </c>
      <c r="R257" s="125"/>
      <c r="S257" s="125"/>
      <c r="T257" s="125"/>
      <c r="U257" s="125"/>
      <c r="V257" s="125"/>
      <c r="W257" s="125"/>
      <c r="X257" s="125"/>
      <c r="Y257" s="125"/>
      <c r="Z257" s="125"/>
      <c r="AA257" s="125"/>
      <c r="AB257" s="125"/>
      <c r="AC257" s="126">
        <f t="shared" si="7"/>
        <v>0</v>
      </c>
      <c r="AD257" s="125"/>
      <c r="AE257" s="113"/>
    </row>
    <row r="258" spans="1:31" x14ac:dyDescent="0.25">
      <c r="A258" s="22"/>
      <c r="B258" s="30" t="s">
        <v>11</v>
      </c>
      <c r="C258" s="31" t="s">
        <v>5416</v>
      </c>
      <c r="D258" s="31" t="s">
        <v>964</v>
      </c>
      <c r="E258" s="30" t="s">
        <v>5417</v>
      </c>
      <c r="F258" s="31" t="s">
        <v>5418</v>
      </c>
      <c r="G258" s="31" t="s">
        <v>5419</v>
      </c>
      <c r="H258" s="31" t="s">
        <v>965</v>
      </c>
      <c r="I258" s="32" t="s">
        <v>13</v>
      </c>
      <c r="J258" s="32" t="s">
        <v>4400</v>
      </c>
      <c r="K258" s="30" t="s">
        <v>966</v>
      </c>
      <c r="L258" s="30">
        <v>58452</v>
      </c>
      <c r="M258" s="30">
        <v>1</v>
      </c>
      <c r="N258" s="30"/>
      <c r="O258" s="33">
        <v>16</v>
      </c>
      <c r="P258" s="34">
        <f t="shared" si="6"/>
        <v>16</v>
      </c>
      <c r="Q258" s="118">
        <v>5.7776817465843733E-2</v>
      </c>
      <c r="R258" s="125"/>
      <c r="S258" s="125"/>
      <c r="T258" s="125"/>
      <c r="U258" s="125"/>
      <c r="V258" s="125"/>
      <c r="W258" s="125"/>
      <c r="X258" s="125"/>
      <c r="Y258" s="125"/>
      <c r="Z258" s="125"/>
      <c r="AA258" s="125"/>
      <c r="AB258" s="125"/>
      <c r="AC258" s="126">
        <f t="shared" si="7"/>
        <v>0</v>
      </c>
      <c r="AD258" s="125"/>
      <c r="AE258" s="113"/>
    </row>
    <row r="259" spans="1:31" x14ac:dyDescent="0.25">
      <c r="A259" s="22"/>
      <c r="B259" s="30" t="s">
        <v>11</v>
      </c>
      <c r="C259" s="31" t="s">
        <v>5420</v>
      </c>
      <c r="D259" s="31" t="s">
        <v>5420</v>
      </c>
      <c r="E259" s="30"/>
      <c r="F259" s="31"/>
      <c r="G259" s="31"/>
      <c r="H259" s="31"/>
      <c r="I259" s="32" t="s">
        <v>13</v>
      </c>
      <c r="J259" s="32" t="s">
        <v>4400</v>
      </c>
      <c r="K259" s="30" t="s">
        <v>1089</v>
      </c>
      <c r="L259" s="30">
        <v>59227</v>
      </c>
      <c r="M259" s="30">
        <v>1</v>
      </c>
      <c r="N259" s="30">
        <v>120</v>
      </c>
      <c r="O259" s="33">
        <v>107</v>
      </c>
      <c r="P259" s="34">
        <f t="shared" si="6"/>
        <v>113.5</v>
      </c>
      <c r="Q259" s="118">
        <v>3.1412190791477771E-3</v>
      </c>
      <c r="R259" s="125"/>
      <c r="S259" s="125"/>
      <c r="T259" s="125"/>
      <c r="U259" s="125"/>
      <c r="V259" s="125"/>
      <c r="W259" s="125"/>
      <c r="X259" s="125"/>
      <c r="Y259" s="125"/>
      <c r="Z259" s="125"/>
      <c r="AA259" s="125"/>
      <c r="AB259" s="125"/>
      <c r="AC259" s="126">
        <f t="shared" si="7"/>
        <v>0</v>
      </c>
      <c r="AD259" s="125"/>
      <c r="AE259" s="113"/>
    </row>
    <row r="260" spans="1:31" x14ac:dyDescent="0.25">
      <c r="A260" s="22"/>
      <c r="B260" s="30" t="s">
        <v>11</v>
      </c>
      <c r="C260" s="31" t="s">
        <v>5421</v>
      </c>
      <c r="D260" s="31" t="s">
        <v>5421</v>
      </c>
      <c r="E260" s="30"/>
      <c r="F260" s="31" t="s">
        <v>5299</v>
      </c>
      <c r="G260" s="31" t="s">
        <v>165</v>
      </c>
      <c r="H260" s="31" t="s">
        <v>166</v>
      </c>
      <c r="I260" s="32" t="s">
        <v>13</v>
      </c>
      <c r="J260" s="32" t="s">
        <v>4400</v>
      </c>
      <c r="K260" s="30" t="s">
        <v>168</v>
      </c>
      <c r="L260" s="30">
        <v>63502</v>
      </c>
      <c r="M260" s="30">
        <v>1</v>
      </c>
      <c r="N260" s="30">
        <v>19936</v>
      </c>
      <c r="O260" s="33">
        <v>29794</v>
      </c>
      <c r="P260" s="34">
        <f t="shared" si="6"/>
        <v>24865</v>
      </c>
      <c r="Q260" s="118">
        <v>1.529249386255692</v>
      </c>
      <c r="R260" s="125"/>
      <c r="S260" s="125"/>
      <c r="T260" s="125"/>
      <c r="U260" s="125"/>
      <c r="V260" s="125"/>
      <c r="W260" s="125"/>
      <c r="X260" s="125"/>
      <c r="Y260" s="125"/>
      <c r="Z260" s="125"/>
      <c r="AA260" s="125"/>
      <c r="AB260" s="125"/>
      <c r="AC260" s="126">
        <f t="shared" si="7"/>
        <v>0</v>
      </c>
      <c r="AD260" s="125"/>
      <c r="AE260" s="113"/>
    </row>
    <row r="261" spans="1:31" x14ac:dyDescent="0.25">
      <c r="A261" s="22"/>
      <c r="B261" s="30" t="s">
        <v>11</v>
      </c>
      <c r="C261" s="31" t="s">
        <v>5422</v>
      </c>
      <c r="D261" s="31" t="s">
        <v>5422</v>
      </c>
      <c r="E261" s="30"/>
      <c r="F261" s="31" t="s">
        <v>5051</v>
      </c>
      <c r="G261" s="31" t="s">
        <v>5423</v>
      </c>
      <c r="H261" s="31" t="s">
        <v>5424</v>
      </c>
      <c r="I261" s="32" t="s">
        <v>13</v>
      </c>
      <c r="J261" s="32" t="s">
        <v>4400</v>
      </c>
      <c r="K261" s="30" t="s">
        <v>261</v>
      </c>
      <c r="L261" s="30">
        <v>63503</v>
      </c>
      <c r="M261" s="30">
        <v>1</v>
      </c>
      <c r="N261" s="30">
        <v>137</v>
      </c>
      <c r="O261" s="33">
        <v>241</v>
      </c>
      <c r="P261" s="34">
        <f t="shared" si="6"/>
        <v>189</v>
      </c>
      <c r="Q261" s="118">
        <v>0.50319838813435291</v>
      </c>
      <c r="R261" s="125"/>
      <c r="S261" s="125"/>
      <c r="T261" s="125"/>
      <c r="U261" s="125"/>
      <c r="V261" s="125"/>
      <c r="W261" s="125"/>
      <c r="X261" s="125"/>
      <c r="Y261" s="125"/>
      <c r="Z261" s="125"/>
      <c r="AA261" s="125"/>
      <c r="AB261" s="125"/>
      <c r="AC261" s="126">
        <f t="shared" si="7"/>
        <v>0</v>
      </c>
      <c r="AD261" s="125"/>
      <c r="AE261" s="113"/>
    </row>
    <row r="262" spans="1:31" x14ac:dyDescent="0.25">
      <c r="A262" s="22"/>
      <c r="B262" s="30" t="s">
        <v>11</v>
      </c>
      <c r="C262" s="31" t="s">
        <v>5426</v>
      </c>
      <c r="D262" s="31" t="s">
        <v>383</v>
      </c>
      <c r="E262" s="30" t="s">
        <v>106</v>
      </c>
      <c r="F262" s="31" t="s">
        <v>15</v>
      </c>
      <c r="G262" s="31" t="s">
        <v>5427</v>
      </c>
      <c r="H262" s="31" t="s">
        <v>5428</v>
      </c>
      <c r="I262" s="32" t="s">
        <v>13</v>
      </c>
      <c r="J262" s="32" t="s">
        <v>167</v>
      </c>
      <c r="K262" s="30" t="s">
        <v>5425</v>
      </c>
      <c r="L262" s="30">
        <v>63504</v>
      </c>
      <c r="M262" s="30">
        <v>1</v>
      </c>
      <c r="N262" s="30">
        <v>2056</v>
      </c>
      <c r="O262" s="33">
        <v>3375</v>
      </c>
      <c r="P262" s="34">
        <f t="shared" si="6"/>
        <v>2715.5</v>
      </c>
      <c r="Q262" s="118">
        <v>0.17217824008956795</v>
      </c>
      <c r="R262" s="125"/>
      <c r="S262" s="125"/>
      <c r="T262" s="125"/>
      <c r="U262" s="125"/>
      <c r="V262" s="125"/>
      <c r="W262" s="125"/>
      <c r="X262" s="125"/>
      <c r="Y262" s="125"/>
      <c r="Z262" s="125"/>
      <c r="AA262" s="125"/>
      <c r="AB262" s="125"/>
      <c r="AC262" s="126">
        <f t="shared" si="7"/>
        <v>0</v>
      </c>
      <c r="AD262" s="125"/>
      <c r="AE262" s="113"/>
    </row>
    <row r="263" spans="1:31" x14ac:dyDescent="0.25">
      <c r="A263" s="22"/>
      <c r="B263" s="30" t="s">
        <v>11</v>
      </c>
      <c r="C263" s="31" t="s">
        <v>5430</v>
      </c>
      <c r="D263" s="31" t="s">
        <v>5431</v>
      </c>
      <c r="E263" s="30">
        <v>0.04</v>
      </c>
      <c r="F263" s="31" t="s">
        <v>5432</v>
      </c>
      <c r="G263" s="31" t="s">
        <v>5432</v>
      </c>
      <c r="H263" s="31" t="s">
        <v>983</v>
      </c>
      <c r="I263" s="32" t="s">
        <v>13</v>
      </c>
      <c r="J263" s="32" t="s">
        <v>4400</v>
      </c>
      <c r="K263" s="30" t="s">
        <v>5429</v>
      </c>
      <c r="L263" s="30">
        <v>200107</v>
      </c>
      <c r="M263" s="30">
        <v>2</v>
      </c>
      <c r="N263" s="30">
        <v>2</v>
      </c>
      <c r="O263" s="33">
        <v>19</v>
      </c>
      <c r="P263" s="34">
        <f t="shared" si="6"/>
        <v>10.5</v>
      </c>
      <c r="Q263" s="118">
        <v>1.2108223322706189E-2</v>
      </c>
      <c r="R263" s="125"/>
      <c r="S263" s="125"/>
      <c r="T263" s="125"/>
      <c r="U263" s="125"/>
      <c r="V263" s="125"/>
      <c r="W263" s="125"/>
      <c r="X263" s="125"/>
      <c r="Y263" s="125"/>
      <c r="Z263" s="125"/>
      <c r="AA263" s="125"/>
      <c r="AB263" s="125"/>
      <c r="AC263" s="126">
        <f t="shared" si="7"/>
        <v>0</v>
      </c>
      <c r="AD263" s="125"/>
      <c r="AE263" s="113"/>
    </row>
    <row r="264" spans="1:31" x14ac:dyDescent="0.25">
      <c r="A264" s="22"/>
      <c r="B264" s="30" t="s">
        <v>11</v>
      </c>
      <c r="C264" s="31" t="s">
        <v>5013</v>
      </c>
      <c r="D264" s="31" t="s">
        <v>1159</v>
      </c>
      <c r="E264" s="30" t="s">
        <v>311</v>
      </c>
      <c r="F264" s="31" t="s">
        <v>15</v>
      </c>
      <c r="G264" s="31" t="s">
        <v>1160</v>
      </c>
      <c r="H264" s="31" t="s">
        <v>1161</v>
      </c>
      <c r="I264" s="32" t="s">
        <v>13</v>
      </c>
      <c r="J264" s="32" t="s">
        <v>313</v>
      </c>
      <c r="K264" s="30" t="s">
        <v>1162</v>
      </c>
      <c r="L264" s="30">
        <v>204236</v>
      </c>
      <c r="M264" s="30">
        <v>1</v>
      </c>
      <c r="N264" s="30">
        <v>60</v>
      </c>
      <c r="O264" s="33">
        <v>130</v>
      </c>
      <c r="P264" s="34">
        <f t="shared" ref="P264:P327" si="8">AVERAGE(N264:O264)</f>
        <v>95</v>
      </c>
      <c r="Q264" s="118">
        <v>1.6067420155210115E-2</v>
      </c>
      <c r="R264" s="125"/>
      <c r="S264" s="125"/>
      <c r="T264" s="125"/>
      <c r="U264" s="125"/>
      <c r="V264" s="125"/>
      <c r="W264" s="125"/>
      <c r="X264" s="125"/>
      <c r="Y264" s="125"/>
      <c r="Z264" s="125"/>
      <c r="AA264" s="125"/>
      <c r="AB264" s="125"/>
      <c r="AC264" s="126">
        <f t="shared" ref="AC264:AC327" si="9">AB264*P264</f>
        <v>0</v>
      </c>
      <c r="AD264" s="125"/>
      <c r="AE264" s="113"/>
    </row>
    <row r="265" spans="1:31" x14ac:dyDescent="0.25">
      <c r="A265" s="22"/>
      <c r="B265" s="30" t="s">
        <v>11</v>
      </c>
      <c r="C265" s="31" t="s">
        <v>5434</v>
      </c>
      <c r="D265" s="31" t="s">
        <v>5434</v>
      </c>
      <c r="E265" s="30"/>
      <c r="F265" s="31"/>
      <c r="G265" s="31"/>
      <c r="H265" s="31"/>
      <c r="I265" s="32" t="s">
        <v>13</v>
      </c>
      <c r="J265" s="32" t="s">
        <v>4400</v>
      </c>
      <c r="K265" s="30" t="s">
        <v>5433</v>
      </c>
      <c r="L265" s="30">
        <v>205264</v>
      </c>
      <c r="M265" s="30">
        <v>1</v>
      </c>
      <c r="N265" s="30"/>
      <c r="O265" s="33">
        <v>1</v>
      </c>
      <c r="P265" s="34">
        <f t="shared" si="8"/>
        <v>1</v>
      </c>
      <c r="Q265" s="118">
        <v>6.457718995469E-5</v>
      </c>
      <c r="R265" s="125"/>
      <c r="S265" s="125"/>
      <c r="T265" s="125"/>
      <c r="U265" s="125"/>
      <c r="V265" s="125"/>
      <c r="W265" s="125"/>
      <c r="X265" s="125"/>
      <c r="Y265" s="125"/>
      <c r="Z265" s="125"/>
      <c r="AA265" s="125"/>
      <c r="AB265" s="125"/>
      <c r="AC265" s="126">
        <f t="shared" si="9"/>
        <v>0</v>
      </c>
      <c r="AD265" s="125"/>
      <c r="AE265" s="113"/>
    </row>
    <row r="266" spans="1:31" x14ac:dyDescent="0.25">
      <c r="A266" s="22"/>
      <c r="B266" s="30" t="s">
        <v>11</v>
      </c>
      <c r="C266" s="31" t="s">
        <v>5436</v>
      </c>
      <c r="D266" s="31" t="s">
        <v>5437</v>
      </c>
      <c r="E266" s="30" t="s">
        <v>5438</v>
      </c>
      <c r="F266" s="31" t="s">
        <v>1566</v>
      </c>
      <c r="G266" s="31" t="s">
        <v>5439</v>
      </c>
      <c r="H266" s="31" t="s">
        <v>1311</v>
      </c>
      <c r="I266" s="32" t="s">
        <v>13</v>
      </c>
      <c r="J266" s="32" t="s">
        <v>4400</v>
      </c>
      <c r="K266" s="30" t="s">
        <v>5435</v>
      </c>
      <c r="L266" s="30">
        <v>206166</v>
      </c>
      <c r="M266" s="30">
        <v>3</v>
      </c>
      <c r="N266" s="30"/>
      <c r="O266" s="33">
        <v>60</v>
      </c>
      <c r="P266" s="34">
        <f t="shared" si="8"/>
        <v>60</v>
      </c>
      <c r="Q266" s="118">
        <v>1.3047228396711975E-3</v>
      </c>
      <c r="R266" s="125"/>
      <c r="S266" s="125"/>
      <c r="T266" s="125"/>
      <c r="U266" s="125"/>
      <c r="V266" s="125"/>
      <c r="W266" s="125"/>
      <c r="X266" s="125"/>
      <c r="Y266" s="125"/>
      <c r="Z266" s="125"/>
      <c r="AA266" s="125"/>
      <c r="AB266" s="125"/>
      <c r="AC266" s="126">
        <f t="shared" si="9"/>
        <v>0</v>
      </c>
      <c r="AD266" s="125"/>
      <c r="AE266" s="113"/>
    </row>
    <row r="267" spans="1:31" x14ac:dyDescent="0.25">
      <c r="A267" s="22"/>
      <c r="B267" s="30" t="s">
        <v>11</v>
      </c>
      <c r="C267" s="31" t="s">
        <v>4041</v>
      </c>
      <c r="D267" s="38" t="s">
        <v>992</v>
      </c>
      <c r="E267" s="30" t="s">
        <v>830</v>
      </c>
      <c r="F267" s="31" t="s">
        <v>243</v>
      </c>
      <c r="G267" s="31" t="s">
        <v>993</v>
      </c>
      <c r="H267" s="31" t="s">
        <v>994</v>
      </c>
      <c r="I267" s="32" t="s">
        <v>13</v>
      </c>
      <c r="J267" s="32" t="s">
        <v>995</v>
      </c>
      <c r="K267" s="30" t="s">
        <v>996</v>
      </c>
      <c r="L267" s="30">
        <v>19963236</v>
      </c>
      <c r="M267" s="30">
        <v>1</v>
      </c>
      <c r="N267" s="30">
        <v>120</v>
      </c>
      <c r="O267" s="33">
        <v>210</v>
      </c>
      <c r="P267" s="34">
        <f t="shared" si="8"/>
        <v>165</v>
      </c>
      <c r="Q267" s="118">
        <v>1.3989528225363394E-2</v>
      </c>
      <c r="R267" s="125"/>
      <c r="S267" s="125"/>
      <c r="T267" s="125"/>
      <c r="U267" s="125"/>
      <c r="V267" s="125"/>
      <c r="W267" s="125"/>
      <c r="X267" s="125"/>
      <c r="Y267" s="125"/>
      <c r="Z267" s="125"/>
      <c r="AA267" s="125"/>
      <c r="AB267" s="125"/>
      <c r="AC267" s="126">
        <f t="shared" si="9"/>
        <v>0</v>
      </c>
      <c r="AD267" s="125"/>
      <c r="AE267" s="113"/>
    </row>
    <row r="268" spans="1:31" x14ac:dyDescent="0.25">
      <c r="A268" s="22"/>
      <c r="B268" s="30" t="s">
        <v>11</v>
      </c>
      <c r="C268" s="31" t="s">
        <v>5441</v>
      </c>
      <c r="D268" s="31" t="s">
        <v>986</v>
      </c>
      <c r="E268" s="30" t="s">
        <v>987</v>
      </c>
      <c r="F268" s="31" t="s">
        <v>28</v>
      </c>
      <c r="G268" s="31" t="s">
        <v>5442</v>
      </c>
      <c r="H268" s="31" t="s">
        <v>5443</v>
      </c>
      <c r="I268" s="32" t="s">
        <v>13</v>
      </c>
      <c r="J268" s="32" t="s">
        <v>988</v>
      </c>
      <c r="K268" s="30" t="s">
        <v>5440</v>
      </c>
      <c r="L268" s="30">
        <v>206903</v>
      </c>
      <c r="M268" s="30">
        <v>4</v>
      </c>
      <c r="N268" s="30">
        <v>6</v>
      </c>
      <c r="O268" s="33">
        <v>13</v>
      </c>
      <c r="P268" s="34">
        <f t="shared" si="8"/>
        <v>9.5</v>
      </c>
      <c r="Q268" s="118">
        <v>1.2364262367056929E-2</v>
      </c>
      <c r="R268" s="125"/>
      <c r="S268" s="125"/>
      <c r="T268" s="125"/>
      <c r="U268" s="125"/>
      <c r="V268" s="125"/>
      <c r="W268" s="125"/>
      <c r="X268" s="125"/>
      <c r="Y268" s="125"/>
      <c r="Z268" s="125"/>
      <c r="AA268" s="125"/>
      <c r="AB268" s="125"/>
      <c r="AC268" s="126">
        <f t="shared" si="9"/>
        <v>0</v>
      </c>
      <c r="AD268" s="125"/>
      <c r="AE268" s="113"/>
    </row>
    <row r="269" spans="1:31" x14ac:dyDescent="0.25">
      <c r="A269" s="22"/>
      <c r="B269" s="30" t="s">
        <v>11</v>
      </c>
      <c r="C269" s="31" t="s">
        <v>5445</v>
      </c>
      <c r="D269" s="31" t="s">
        <v>5446</v>
      </c>
      <c r="E269" s="30" t="s">
        <v>5447</v>
      </c>
      <c r="F269" s="31" t="s">
        <v>1566</v>
      </c>
      <c r="G269" s="31" t="s">
        <v>5448</v>
      </c>
      <c r="H269" s="31" t="s">
        <v>5449</v>
      </c>
      <c r="I269" s="32" t="s">
        <v>13</v>
      </c>
      <c r="J269" s="32" t="s">
        <v>5450</v>
      </c>
      <c r="K269" s="30" t="s">
        <v>5444</v>
      </c>
      <c r="L269" s="30">
        <v>207110</v>
      </c>
      <c r="M269" s="30">
        <v>1</v>
      </c>
      <c r="N269" s="30">
        <v>200</v>
      </c>
      <c r="O269" s="33">
        <v>480</v>
      </c>
      <c r="P269" s="34">
        <f t="shared" si="8"/>
        <v>340</v>
      </c>
      <c r="Q269" s="118">
        <v>2.5092851381151109E-3</v>
      </c>
      <c r="R269" s="125"/>
      <c r="S269" s="125"/>
      <c r="T269" s="125"/>
      <c r="U269" s="125"/>
      <c r="V269" s="125"/>
      <c r="W269" s="125"/>
      <c r="X269" s="125"/>
      <c r="Y269" s="125"/>
      <c r="Z269" s="125"/>
      <c r="AA269" s="125"/>
      <c r="AB269" s="125"/>
      <c r="AC269" s="126">
        <f t="shared" si="9"/>
        <v>0</v>
      </c>
      <c r="AD269" s="125"/>
      <c r="AE269" s="113"/>
    </row>
    <row r="270" spans="1:31" x14ac:dyDescent="0.25">
      <c r="A270" s="22"/>
      <c r="B270" s="30" t="s">
        <v>11</v>
      </c>
      <c r="C270" s="31" t="s">
        <v>5452</v>
      </c>
      <c r="D270" s="31" t="s">
        <v>695</v>
      </c>
      <c r="E270" s="30" t="s">
        <v>5453</v>
      </c>
      <c r="F270" s="31" t="s">
        <v>18</v>
      </c>
      <c r="G270" s="31" t="s">
        <v>5454</v>
      </c>
      <c r="H270" s="31" t="s">
        <v>696</v>
      </c>
      <c r="I270" s="32" t="s">
        <v>13</v>
      </c>
      <c r="J270" s="32" t="s">
        <v>639</v>
      </c>
      <c r="K270" s="30" t="s">
        <v>5451</v>
      </c>
      <c r="L270" s="30">
        <v>209244</v>
      </c>
      <c r="M270" s="30">
        <v>5</v>
      </c>
      <c r="N270" s="30">
        <v>236</v>
      </c>
      <c r="O270" s="33">
        <v>379</v>
      </c>
      <c r="P270" s="34">
        <f t="shared" si="8"/>
        <v>307.5</v>
      </c>
      <c r="Q270" s="118">
        <v>0.13958777182004142</v>
      </c>
      <c r="R270" s="125"/>
      <c r="S270" s="125"/>
      <c r="T270" s="125"/>
      <c r="U270" s="125"/>
      <c r="V270" s="125"/>
      <c r="W270" s="125"/>
      <c r="X270" s="125"/>
      <c r="Y270" s="125"/>
      <c r="Z270" s="125"/>
      <c r="AA270" s="125"/>
      <c r="AB270" s="125"/>
      <c r="AC270" s="126">
        <f t="shared" si="9"/>
        <v>0</v>
      </c>
      <c r="AD270" s="125"/>
      <c r="AE270" s="113"/>
    </row>
    <row r="271" spans="1:31" x14ac:dyDescent="0.25">
      <c r="A271" s="22"/>
      <c r="B271" s="30" t="s">
        <v>11</v>
      </c>
      <c r="C271" s="31" t="s">
        <v>5456</v>
      </c>
      <c r="D271" s="31"/>
      <c r="E271" s="30"/>
      <c r="F271" s="31"/>
      <c r="G271" s="31"/>
      <c r="H271" s="31"/>
      <c r="I271" s="32" t="s">
        <v>13</v>
      </c>
      <c r="J271" s="32" t="s">
        <v>4400</v>
      </c>
      <c r="K271" s="30" t="s">
        <v>5455</v>
      </c>
      <c r="L271" s="30">
        <v>210692</v>
      </c>
      <c r="M271" s="30">
        <v>2</v>
      </c>
      <c r="N271" s="30"/>
      <c r="O271" s="33">
        <v>20</v>
      </c>
      <c r="P271" s="34">
        <f t="shared" si="8"/>
        <v>20</v>
      </c>
      <c r="Q271" s="118">
        <v>3.1954727056458894E-3</v>
      </c>
      <c r="R271" s="125"/>
      <c r="S271" s="125"/>
      <c r="T271" s="125"/>
      <c r="U271" s="125"/>
      <c r="V271" s="125"/>
      <c r="W271" s="125"/>
      <c r="X271" s="125"/>
      <c r="Y271" s="125"/>
      <c r="Z271" s="125"/>
      <c r="AA271" s="125"/>
      <c r="AB271" s="125"/>
      <c r="AC271" s="126">
        <f t="shared" si="9"/>
        <v>0</v>
      </c>
      <c r="AD271" s="125"/>
      <c r="AE271" s="113"/>
    </row>
    <row r="272" spans="1:31" x14ac:dyDescent="0.25">
      <c r="A272" s="22"/>
      <c r="B272" s="30" t="s">
        <v>11</v>
      </c>
      <c r="C272" s="31" t="s">
        <v>5457</v>
      </c>
      <c r="D272" s="31" t="s">
        <v>5458</v>
      </c>
      <c r="E272" s="30" t="s">
        <v>5459</v>
      </c>
      <c r="F272" s="31"/>
      <c r="G272" s="31" t="s">
        <v>5460</v>
      </c>
      <c r="H272" s="31" t="s">
        <v>739</v>
      </c>
      <c r="I272" s="32" t="s">
        <v>13</v>
      </c>
      <c r="J272" s="32" t="s">
        <v>4400</v>
      </c>
      <c r="K272" s="30" t="s">
        <v>740</v>
      </c>
      <c r="L272" s="30">
        <v>210771</v>
      </c>
      <c r="M272" s="30">
        <v>1</v>
      </c>
      <c r="N272" s="30">
        <v>1380</v>
      </c>
      <c r="O272" s="33">
        <v>1055</v>
      </c>
      <c r="P272" s="34">
        <f t="shared" si="8"/>
        <v>1217.5</v>
      </c>
      <c r="Q272" s="118">
        <v>1.3349818663367032</v>
      </c>
      <c r="R272" s="125"/>
      <c r="S272" s="125"/>
      <c r="T272" s="125"/>
      <c r="U272" s="125"/>
      <c r="V272" s="125"/>
      <c r="W272" s="125"/>
      <c r="X272" s="125"/>
      <c r="Y272" s="125"/>
      <c r="Z272" s="125"/>
      <c r="AA272" s="125"/>
      <c r="AB272" s="125"/>
      <c r="AC272" s="126">
        <f t="shared" si="9"/>
        <v>0</v>
      </c>
      <c r="AD272" s="125"/>
      <c r="AE272" s="113"/>
    </row>
    <row r="273" spans="1:31" x14ac:dyDescent="0.25">
      <c r="A273" s="22"/>
      <c r="B273" s="30" t="s">
        <v>11</v>
      </c>
      <c r="C273" s="31" t="s">
        <v>5461</v>
      </c>
      <c r="D273" s="31" t="s">
        <v>660</v>
      </c>
      <c r="E273" s="30" t="s">
        <v>241</v>
      </c>
      <c r="F273" s="31" t="s">
        <v>305</v>
      </c>
      <c r="G273" s="31" t="s">
        <v>661</v>
      </c>
      <c r="H273" s="31" t="s">
        <v>662</v>
      </c>
      <c r="I273" s="32" t="s">
        <v>13</v>
      </c>
      <c r="J273" s="32" t="s">
        <v>590</v>
      </c>
      <c r="K273" s="30" t="s">
        <v>663</v>
      </c>
      <c r="L273" s="30">
        <v>213704</v>
      </c>
      <c r="M273" s="30">
        <v>1</v>
      </c>
      <c r="N273" s="30">
        <v>15</v>
      </c>
      <c r="O273" s="33">
        <v>28</v>
      </c>
      <c r="P273" s="34">
        <f t="shared" si="8"/>
        <v>21.5</v>
      </c>
      <c r="Q273" s="118">
        <v>3.1168378947700828E-2</v>
      </c>
      <c r="R273" s="125"/>
      <c r="S273" s="125"/>
      <c r="T273" s="125"/>
      <c r="U273" s="125"/>
      <c r="V273" s="125"/>
      <c r="W273" s="125"/>
      <c r="X273" s="125"/>
      <c r="Y273" s="125"/>
      <c r="Z273" s="125"/>
      <c r="AA273" s="125"/>
      <c r="AB273" s="125"/>
      <c r="AC273" s="126">
        <f t="shared" si="9"/>
        <v>0</v>
      </c>
      <c r="AD273" s="125"/>
      <c r="AE273" s="113"/>
    </row>
    <row r="274" spans="1:31" x14ac:dyDescent="0.25">
      <c r="A274" s="22"/>
      <c r="B274" s="30" t="s">
        <v>11</v>
      </c>
      <c r="C274" s="31" t="s">
        <v>5463</v>
      </c>
      <c r="D274" s="31" t="s">
        <v>5464</v>
      </c>
      <c r="E274" s="30"/>
      <c r="F274" s="31"/>
      <c r="G274" s="31"/>
      <c r="H274" s="31" t="s">
        <v>5465</v>
      </c>
      <c r="I274" s="32" t="s">
        <v>13</v>
      </c>
      <c r="J274" s="32" t="s">
        <v>4400</v>
      </c>
      <c r="K274" s="30" t="s">
        <v>5462</v>
      </c>
      <c r="L274" s="30">
        <v>214137</v>
      </c>
      <c r="M274" s="30">
        <v>1</v>
      </c>
      <c r="N274" s="30">
        <v>1</v>
      </c>
      <c r="O274" s="33">
        <v>3</v>
      </c>
      <c r="P274" s="34">
        <f t="shared" si="8"/>
        <v>2</v>
      </c>
      <c r="Q274" s="118">
        <v>2.5707872248336189E-3</v>
      </c>
      <c r="R274" s="125"/>
      <c r="S274" s="125"/>
      <c r="T274" s="125"/>
      <c r="U274" s="125"/>
      <c r="V274" s="125"/>
      <c r="W274" s="125"/>
      <c r="X274" s="125"/>
      <c r="Y274" s="125"/>
      <c r="Z274" s="125"/>
      <c r="AA274" s="125"/>
      <c r="AB274" s="125"/>
      <c r="AC274" s="126">
        <f t="shared" si="9"/>
        <v>0</v>
      </c>
      <c r="AD274" s="125"/>
      <c r="AE274" s="113"/>
    </row>
    <row r="275" spans="1:31" x14ac:dyDescent="0.25">
      <c r="A275" s="22"/>
      <c r="B275" s="30" t="s">
        <v>11</v>
      </c>
      <c r="C275" s="31" t="s">
        <v>5013</v>
      </c>
      <c r="D275" s="31" t="s">
        <v>1412</v>
      </c>
      <c r="E275" s="30" t="s">
        <v>311</v>
      </c>
      <c r="F275" s="31" t="s">
        <v>93</v>
      </c>
      <c r="G275" s="31" t="s">
        <v>5467</v>
      </c>
      <c r="H275" s="31" t="s">
        <v>991</v>
      </c>
      <c r="I275" s="32" t="s">
        <v>13</v>
      </c>
      <c r="J275" s="32" t="s">
        <v>313</v>
      </c>
      <c r="K275" s="30" t="s">
        <v>5466</v>
      </c>
      <c r="L275" s="30">
        <v>214396</v>
      </c>
      <c r="M275" s="30">
        <v>2</v>
      </c>
      <c r="N275" s="30">
        <v>4</v>
      </c>
      <c r="O275" s="33">
        <v>24</v>
      </c>
      <c r="P275" s="34">
        <f t="shared" si="8"/>
        <v>14</v>
      </c>
      <c r="Q275" s="118">
        <v>1.9844263300593672E-2</v>
      </c>
      <c r="R275" s="125"/>
      <c r="S275" s="125"/>
      <c r="T275" s="125"/>
      <c r="U275" s="125"/>
      <c r="V275" s="125"/>
      <c r="W275" s="125"/>
      <c r="X275" s="125"/>
      <c r="Y275" s="125"/>
      <c r="Z275" s="125"/>
      <c r="AA275" s="125"/>
      <c r="AB275" s="125"/>
      <c r="AC275" s="126">
        <f t="shared" si="9"/>
        <v>0</v>
      </c>
      <c r="AD275" s="125"/>
      <c r="AE275" s="113"/>
    </row>
    <row r="276" spans="1:31" x14ac:dyDescent="0.25">
      <c r="A276" s="22"/>
      <c r="B276" s="30" t="s">
        <v>11</v>
      </c>
      <c r="C276" s="31" t="s">
        <v>4100</v>
      </c>
      <c r="D276" s="31" t="s">
        <v>5469</v>
      </c>
      <c r="E276" s="30" t="s">
        <v>68</v>
      </c>
      <c r="F276" s="31" t="s">
        <v>775</v>
      </c>
      <c r="G276" s="31" t="s">
        <v>5470</v>
      </c>
      <c r="H276" s="31" t="s">
        <v>5471</v>
      </c>
      <c r="I276" s="32" t="s">
        <v>13</v>
      </c>
      <c r="J276" s="32" t="s">
        <v>1429</v>
      </c>
      <c r="K276" s="30" t="s">
        <v>5468</v>
      </c>
      <c r="L276" s="30">
        <v>215608</v>
      </c>
      <c r="M276" s="30">
        <v>1</v>
      </c>
      <c r="N276" s="30">
        <v>300</v>
      </c>
      <c r="O276" s="33">
        <v>180</v>
      </c>
      <c r="P276" s="34">
        <f t="shared" si="8"/>
        <v>240</v>
      </c>
      <c r="Q276" s="118">
        <v>5.1837473091313575E-3</v>
      </c>
      <c r="R276" s="125"/>
      <c r="S276" s="125"/>
      <c r="T276" s="125"/>
      <c r="U276" s="125"/>
      <c r="V276" s="125"/>
      <c r="W276" s="125"/>
      <c r="X276" s="125"/>
      <c r="Y276" s="125"/>
      <c r="Z276" s="125"/>
      <c r="AA276" s="125"/>
      <c r="AB276" s="125"/>
      <c r="AC276" s="126">
        <f t="shared" si="9"/>
        <v>0</v>
      </c>
      <c r="AD276" s="125"/>
      <c r="AE276" s="113"/>
    </row>
    <row r="277" spans="1:31" x14ac:dyDescent="0.25">
      <c r="A277" s="22"/>
      <c r="B277" s="30" t="s">
        <v>11</v>
      </c>
      <c r="C277" s="31" t="s">
        <v>5472</v>
      </c>
      <c r="D277" s="31" t="s">
        <v>5472</v>
      </c>
      <c r="E277" s="30"/>
      <c r="F277" s="31" t="s">
        <v>5473</v>
      </c>
      <c r="G277" s="31" t="s">
        <v>741</v>
      </c>
      <c r="H277" s="31" t="s">
        <v>742</v>
      </c>
      <c r="I277" s="32" t="s">
        <v>13</v>
      </c>
      <c r="J277" s="32" t="s">
        <v>4400</v>
      </c>
      <c r="K277" s="30" t="s">
        <v>743</v>
      </c>
      <c r="L277" s="30">
        <v>215874</v>
      </c>
      <c r="M277" s="30">
        <v>1</v>
      </c>
      <c r="N277" s="30">
        <v>11</v>
      </c>
      <c r="O277" s="33">
        <v>22</v>
      </c>
      <c r="P277" s="34">
        <f t="shared" si="8"/>
        <v>16.5</v>
      </c>
      <c r="Q277" s="118">
        <v>1.4023595988399256E-2</v>
      </c>
      <c r="R277" s="125"/>
      <c r="S277" s="125"/>
      <c r="T277" s="125"/>
      <c r="U277" s="125"/>
      <c r="V277" s="125"/>
      <c r="W277" s="125"/>
      <c r="X277" s="125"/>
      <c r="Y277" s="125"/>
      <c r="Z277" s="125"/>
      <c r="AA277" s="125"/>
      <c r="AB277" s="125"/>
      <c r="AC277" s="126">
        <f t="shared" si="9"/>
        <v>0</v>
      </c>
      <c r="AD277" s="125"/>
      <c r="AE277" s="113"/>
    </row>
    <row r="278" spans="1:31" x14ac:dyDescent="0.25">
      <c r="A278" s="22"/>
      <c r="B278" s="30" t="s">
        <v>11</v>
      </c>
      <c r="C278" s="31" t="s">
        <v>5474</v>
      </c>
      <c r="D278" s="31" t="s">
        <v>433</v>
      </c>
      <c r="E278" s="30" t="s">
        <v>88</v>
      </c>
      <c r="F278" s="31" t="s">
        <v>69</v>
      </c>
      <c r="G278" s="31" t="s">
        <v>5475</v>
      </c>
      <c r="H278" s="31" t="s">
        <v>434</v>
      </c>
      <c r="I278" s="32" t="s">
        <v>13</v>
      </c>
      <c r="J278" s="32" t="s">
        <v>435</v>
      </c>
      <c r="K278" s="30" t="s">
        <v>436</v>
      </c>
      <c r="L278" s="30">
        <v>218190</v>
      </c>
      <c r="M278" s="30">
        <v>1</v>
      </c>
      <c r="N278" s="30">
        <v>66</v>
      </c>
      <c r="O278" s="33">
        <v>79</v>
      </c>
      <c r="P278" s="34">
        <f t="shared" si="8"/>
        <v>72.5</v>
      </c>
      <c r="Q278" s="118">
        <v>0.14118792432627117</v>
      </c>
      <c r="R278" s="125"/>
      <c r="S278" s="125"/>
      <c r="T278" s="125"/>
      <c r="U278" s="125"/>
      <c r="V278" s="125"/>
      <c r="W278" s="125"/>
      <c r="X278" s="125"/>
      <c r="Y278" s="125"/>
      <c r="Z278" s="125"/>
      <c r="AA278" s="125"/>
      <c r="AB278" s="125"/>
      <c r="AC278" s="126">
        <f t="shared" si="9"/>
        <v>0</v>
      </c>
      <c r="AD278" s="125"/>
      <c r="AE278" s="113"/>
    </row>
    <row r="279" spans="1:31" x14ac:dyDescent="0.25">
      <c r="A279" s="22"/>
      <c r="B279" s="30" t="s">
        <v>11</v>
      </c>
      <c r="C279" s="31" t="s">
        <v>5477</v>
      </c>
      <c r="D279" s="31" t="s">
        <v>5478</v>
      </c>
      <c r="E279" s="30" t="s">
        <v>5479</v>
      </c>
      <c r="F279" s="31" t="s">
        <v>15</v>
      </c>
      <c r="G279" s="31" t="s">
        <v>5439</v>
      </c>
      <c r="H279" s="31" t="s">
        <v>5480</v>
      </c>
      <c r="I279" s="32" t="s">
        <v>13</v>
      </c>
      <c r="J279" s="32" t="s">
        <v>4400</v>
      </c>
      <c r="K279" s="30" t="s">
        <v>5476</v>
      </c>
      <c r="L279" s="30">
        <v>218588</v>
      </c>
      <c r="M279" s="30">
        <v>7</v>
      </c>
      <c r="N279" s="30">
        <v>30</v>
      </c>
      <c r="O279" s="33">
        <v>90</v>
      </c>
      <c r="P279" s="34">
        <f t="shared" si="8"/>
        <v>60</v>
      </c>
      <c r="Q279" s="118">
        <v>1.4125272116763531E-2</v>
      </c>
      <c r="R279" s="125"/>
      <c r="S279" s="125"/>
      <c r="T279" s="125"/>
      <c r="U279" s="125"/>
      <c r="V279" s="125"/>
      <c r="W279" s="125"/>
      <c r="X279" s="125"/>
      <c r="Y279" s="125"/>
      <c r="Z279" s="125"/>
      <c r="AA279" s="125"/>
      <c r="AB279" s="125"/>
      <c r="AC279" s="126">
        <f t="shared" si="9"/>
        <v>0</v>
      </c>
      <c r="AD279" s="125"/>
      <c r="AE279" s="113"/>
    </row>
    <row r="280" spans="1:31" x14ac:dyDescent="0.25">
      <c r="A280" s="22"/>
      <c r="B280" s="30" t="s">
        <v>11</v>
      </c>
      <c r="C280" s="31" t="s">
        <v>5481</v>
      </c>
      <c r="D280" s="31" t="s">
        <v>615</v>
      </c>
      <c r="E280" s="30" t="s">
        <v>260</v>
      </c>
      <c r="F280" s="31" t="s">
        <v>18</v>
      </c>
      <c r="G280" s="31" t="s">
        <v>616</v>
      </c>
      <c r="H280" s="31" t="s">
        <v>617</v>
      </c>
      <c r="I280" s="32" t="s">
        <v>13</v>
      </c>
      <c r="J280" s="32" t="s">
        <v>618</v>
      </c>
      <c r="K280" s="30" t="s">
        <v>619</v>
      </c>
      <c r="L280" s="30">
        <v>219084</v>
      </c>
      <c r="M280" s="30">
        <v>3</v>
      </c>
      <c r="N280" s="30">
        <v>214</v>
      </c>
      <c r="O280" s="33">
        <v>685</v>
      </c>
      <c r="P280" s="34">
        <f t="shared" si="8"/>
        <v>449.5</v>
      </c>
      <c r="Q280" s="118">
        <v>0.14235652591531014</v>
      </c>
      <c r="R280" s="125"/>
      <c r="S280" s="125"/>
      <c r="T280" s="125"/>
      <c r="U280" s="125"/>
      <c r="V280" s="125"/>
      <c r="W280" s="125"/>
      <c r="X280" s="125"/>
      <c r="Y280" s="125"/>
      <c r="Z280" s="125"/>
      <c r="AA280" s="125"/>
      <c r="AB280" s="125"/>
      <c r="AC280" s="126">
        <f t="shared" si="9"/>
        <v>0</v>
      </c>
      <c r="AD280" s="125"/>
      <c r="AE280" s="113"/>
    </row>
    <row r="281" spans="1:31" x14ac:dyDescent="0.25">
      <c r="A281" s="22"/>
      <c r="B281" s="30" t="s">
        <v>11</v>
      </c>
      <c r="C281" s="31" t="s">
        <v>5483</v>
      </c>
      <c r="D281" s="31" t="s">
        <v>5484</v>
      </c>
      <c r="E281" s="30"/>
      <c r="F281" s="31"/>
      <c r="G281" s="31"/>
      <c r="H281" s="31" t="s">
        <v>5485</v>
      </c>
      <c r="I281" s="32" t="s">
        <v>13</v>
      </c>
      <c r="J281" s="32" t="s">
        <v>4400</v>
      </c>
      <c r="K281" s="30" t="s">
        <v>5482</v>
      </c>
      <c r="L281" s="30">
        <v>224715</v>
      </c>
      <c r="M281" s="30">
        <v>1</v>
      </c>
      <c r="N281" s="30">
        <v>1305</v>
      </c>
      <c r="O281" s="33">
        <v>1920</v>
      </c>
      <c r="P281" s="34">
        <f t="shared" si="8"/>
        <v>1612.5</v>
      </c>
      <c r="Q281" s="118">
        <v>9.1309182871787214E-2</v>
      </c>
      <c r="R281" s="125"/>
      <c r="S281" s="125"/>
      <c r="T281" s="125"/>
      <c r="U281" s="125"/>
      <c r="V281" s="125"/>
      <c r="W281" s="125"/>
      <c r="X281" s="125"/>
      <c r="Y281" s="125"/>
      <c r="Z281" s="125"/>
      <c r="AA281" s="125"/>
      <c r="AB281" s="125"/>
      <c r="AC281" s="126">
        <f t="shared" si="9"/>
        <v>0</v>
      </c>
      <c r="AD281" s="125"/>
      <c r="AE281" s="113"/>
    </row>
    <row r="282" spans="1:31" x14ac:dyDescent="0.25">
      <c r="A282" s="22"/>
      <c r="B282" s="30" t="s">
        <v>11</v>
      </c>
      <c r="C282" s="31" t="s">
        <v>5487</v>
      </c>
      <c r="D282" s="31" t="s">
        <v>5488</v>
      </c>
      <c r="E282" s="30"/>
      <c r="F282" s="31"/>
      <c r="G282" s="31"/>
      <c r="H282" s="31" t="s">
        <v>5489</v>
      </c>
      <c r="I282" s="32" t="s">
        <v>13</v>
      </c>
      <c r="J282" s="32" t="s">
        <v>4400</v>
      </c>
      <c r="K282" s="30" t="s">
        <v>5486</v>
      </c>
      <c r="L282" s="30">
        <v>224717</v>
      </c>
      <c r="M282" s="30">
        <v>3</v>
      </c>
      <c r="N282" s="30">
        <v>630</v>
      </c>
      <c r="O282" s="33">
        <v>1455</v>
      </c>
      <c r="P282" s="34">
        <f t="shared" si="8"/>
        <v>1042.5</v>
      </c>
      <c r="Q282" s="118">
        <v>0.1703651732164603</v>
      </c>
      <c r="R282" s="125"/>
      <c r="S282" s="125"/>
      <c r="T282" s="125"/>
      <c r="U282" s="125"/>
      <c r="V282" s="125"/>
      <c r="W282" s="125"/>
      <c r="X282" s="125"/>
      <c r="Y282" s="125"/>
      <c r="Z282" s="125"/>
      <c r="AA282" s="125"/>
      <c r="AB282" s="125"/>
      <c r="AC282" s="126">
        <f t="shared" si="9"/>
        <v>0</v>
      </c>
      <c r="AD282" s="125"/>
      <c r="AE282" s="113"/>
    </row>
    <row r="283" spans="1:31" x14ac:dyDescent="0.25">
      <c r="A283" s="22"/>
      <c r="B283" s="30" t="s">
        <v>11</v>
      </c>
      <c r="C283" s="31" t="s">
        <v>5491</v>
      </c>
      <c r="D283" s="31" t="s">
        <v>5492</v>
      </c>
      <c r="E283" s="30"/>
      <c r="F283" s="31"/>
      <c r="G283" s="31"/>
      <c r="H283" s="31" t="s">
        <v>5493</v>
      </c>
      <c r="I283" s="32" t="s">
        <v>13</v>
      </c>
      <c r="J283" s="32" t="s">
        <v>4400</v>
      </c>
      <c r="K283" s="30" t="s">
        <v>5490</v>
      </c>
      <c r="L283" s="30">
        <v>224719</v>
      </c>
      <c r="M283" s="30">
        <v>3</v>
      </c>
      <c r="N283" s="30">
        <v>960</v>
      </c>
      <c r="O283" s="33">
        <v>1650</v>
      </c>
      <c r="P283" s="34">
        <f t="shared" si="8"/>
        <v>1305</v>
      </c>
      <c r="Q283" s="118">
        <v>2.6657859837827421E-2</v>
      </c>
      <c r="R283" s="125"/>
      <c r="S283" s="125"/>
      <c r="T283" s="125"/>
      <c r="U283" s="125"/>
      <c r="V283" s="125"/>
      <c r="W283" s="125"/>
      <c r="X283" s="125"/>
      <c r="Y283" s="125"/>
      <c r="Z283" s="125"/>
      <c r="AA283" s="125"/>
      <c r="AB283" s="125"/>
      <c r="AC283" s="126">
        <f t="shared" si="9"/>
        <v>0</v>
      </c>
      <c r="AD283" s="125"/>
      <c r="AE283" s="113"/>
    </row>
    <row r="284" spans="1:31" x14ac:dyDescent="0.25">
      <c r="A284" s="22"/>
      <c r="B284" s="30" t="s">
        <v>11</v>
      </c>
      <c r="C284" s="31" t="s">
        <v>5495</v>
      </c>
      <c r="D284" s="31" t="s">
        <v>1340</v>
      </c>
      <c r="E284" s="30" t="s">
        <v>71</v>
      </c>
      <c r="F284" s="31" t="s">
        <v>132</v>
      </c>
      <c r="G284" s="31" t="s">
        <v>5496</v>
      </c>
      <c r="H284" s="31" t="s">
        <v>1341</v>
      </c>
      <c r="I284" s="32" t="s">
        <v>13</v>
      </c>
      <c r="J284" s="32" t="s">
        <v>238</v>
      </c>
      <c r="K284" s="30" t="s">
        <v>5494</v>
      </c>
      <c r="L284" s="30">
        <v>225160</v>
      </c>
      <c r="M284" s="30">
        <v>5</v>
      </c>
      <c r="N284" s="30">
        <v>760</v>
      </c>
      <c r="O284" s="33">
        <v>30</v>
      </c>
      <c r="P284" s="34">
        <f t="shared" si="8"/>
        <v>395</v>
      </c>
      <c r="Q284" s="118">
        <v>0.12499493741067745</v>
      </c>
      <c r="R284" s="125"/>
      <c r="S284" s="125"/>
      <c r="T284" s="125"/>
      <c r="U284" s="125"/>
      <c r="V284" s="125"/>
      <c r="W284" s="125"/>
      <c r="X284" s="125"/>
      <c r="Y284" s="125"/>
      <c r="Z284" s="125"/>
      <c r="AA284" s="125"/>
      <c r="AB284" s="125"/>
      <c r="AC284" s="126">
        <f t="shared" si="9"/>
        <v>0</v>
      </c>
      <c r="AD284" s="125"/>
      <c r="AE284" s="113"/>
    </row>
    <row r="285" spans="1:31" x14ac:dyDescent="0.25">
      <c r="A285" s="22"/>
      <c r="B285" s="30" t="s">
        <v>11</v>
      </c>
      <c r="C285" s="31" t="s">
        <v>5495</v>
      </c>
      <c r="D285" s="31" t="s">
        <v>475</v>
      </c>
      <c r="E285" s="30" t="s">
        <v>162</v>
      </c>
      <c r="F285" s="31" t="s">
        <v>132</v>
      </c>
      <c r="G285" s="31" t="s">
        <v>5496</v>
      </c>
      <c r="H285" s="31" t="s">
        <v>476</v>
      </c>
      <c r="I285" s="32" t="s">
        <v>13</v>
      </c>
      <c r="J285" s="32" t="s">
        <v>238</v>
      </c>
      <c r="K285" s="30" t="s">
        <v>5497</v>
      </c>
      <c r="L285" s="30">
        <v>225161</v>
      </c>
      <c r="M285" s="30">
        <v>5</v>
      </c>
      <c r="N285" s="30">
        <v>2910</v>
      </c>
      <c r="O285" s="33">
        <v>4800</v>
      </c>
      <c r="P285" s="34">
        <f t="shared" si="8"/>
        <v>3855</v>
      </c>
      <c r="Q285" s="118">
        <v>2.39348549483655</v>
      </c>
      <c r="R285" s="125"/>
      <c r="S285" s="125"/>
      <c r="T285" s="125"/>
      <c r="U285" s="125"/>
      <c r="V285" s="125"/>
      <c r="W285" s="125"/>
      <c r="X285" s="125"/>
      <c r="Y285" s="125"/>
      <c r="Z285" s="125"/>
      <c r="AA285" s="125"/>
      <c r="AB285" s="125"/>
      <c r="AC285" s="126">
        <f t="shared" si="9"/>
        <v>0</v>
      </c>
      <c r="AD285" s="125"/>
      <c r="AE285" s="113"/>
    </row>
    <row r="286" spans="1:31" x14ac:dyDescent="0.25">
      <c r="A286" s="22"/>
      <c r="B286" s="30" t="s">
        <v>11</v>
      </c>
      <c r="C286" s="31" t="s">
        <v>5495</v>
      </c>
      <c r="D286" s="31" t="s">
        <v>235</v>
      </c>
      <c r="E286" s="30" t="s">
        <v>236</v>
      </c>
      <c r="F286" s="31" t="s">
        <v>132</v>
      </c>
      <c r="G286" s="31" t="s">
        <v>5499</v>
      </c>
      <c r="H286" s="31" t="s">
        <v>237</v>
      </c>
      <c r="I286" s="32" t="s">
        <v>13</v>
      </c>
      <c r="J286" s="32" t="s">
        <v>238</v>
      </c>
      <c r="K286" s="30" t="s">
        <v>5498</v>
      </c>
      <c r="L286" s="30">
        <v>225162</v>
      </c>
      <c r="M286" s="30">
        <v>4</v>
      </c>
      <c r="N286" s="30">
        <v>8700</v>
      </c>
      <c r="O286" s="33">
        <v>16530</v>
      </c>
      <c r="P286" s="34">
        <f t="shared" si="8"/>
        <v>12615</v>
      </c>
      <c r="Q286" s="118">
        <v>6.8348586872135773</v>
      </c>
      <c r="R286" s="125"/>
      <c r="S286" s="125"/>
      <c r="T286" s="125"/>
      <c r="U286" s="125"/>
      <c r="V286" s="125"/>
      <c r="W286" s="125"/>
      <c r="X286" s="125"/>
      <c r="Y286" s="125"/>
      <c r="Z286" s="125"/>
      <c r="AA286" s="125"/>
      <c r="AB286" s="125"/>
      <c r="AC286" s="126">
        <f t="shared" si="9"/>
        <v>0</v>
      </c>
      <c r="AD286" s="125"/>
      <c r="AE286" s="113"/>
    </row>
    <row r="287" spans="1:31" x14ac:dyDescent="0.25">
      <c r="A287" s="22"/>
      <c r="B287" s="30" t="s">
        <v>11</v>
      </c>
      <c r="C287" s="31" t="s">
        <v>5501</v>
      </c>
      <c r="D287" s="31" t="s">
        <v>5501</v>
      </c>
      <c r="E287" s="30"/>
      <c r="F287" s="31" t="s">
        <v>4955</v>
      </c>
      <c r="G287" s="31" t="s">
        <v>5502</v>
      </c>
      <c r="H287" s="31" t="s">
        <v>308</v>
      </c>
      <c r="I287" s="32" t="s">
        <v>13</v>
      </c>
      <c r="J287" s="32" t="s">
        <v>4400</v>
      </c>
      <c r="K287" s="30" t="s">
        <v>5500</v>
      </c>
      <c r="L287" s="30">
        <v>226266</v>
      </c>
      <c r="M287" s="30">
        <v>1</v>
      </c>
      <c r="N287" s="30">
        <v>4665</v>
      </c>
      <c r="O287" s="33">
        <v>6464</v>
      </c>
      <c r="P287" s="34">
        <f t="shared" si="8"/>
        <v>5564.5</v>
      </c>
      <c r="Q287" s="118">
        <v>6.8934569968377338E-2</v>
      </c>
      <c r="R287" s="125"/>
      <c r="S287" s="125"/>
      <c r="T287" s="125"/>
      <c r="U287" s="125"/>
      <c r="V287" s="125"/>
      <c r="W287" s="125"/>
      <c r="X287" s="125"/>
      <c r="Y287" s="125"/>
      <c r="Z287" s="125"/>
      <c r="AA287" s="125"/>
      <c r="AB287" s="125"/>
      <c r="AC287" s="126">
        <f t="shared" si="9"/>
        <v>0</v>
      </c>
      <c r="AD287" s="125"/>
      <c r="AE287" s="113"/>
    </row>
    <row r="288" spans="1:31" x14ac:dyDescent="0.25">
      <c r="A288" s="22"/>
      <c r="B288" s="30" t="s">
        <v>11</v>
      </c>
      <c r="C288" s="31" t="s">
        <v>5054</v>
      </c>
      <c r="D288" s="31" t="s">
        <v>593</v>
      </c>
      <c r="E288" s="30" t="s">
        <v>5056</v>
      </c>
      <c r="F288" s="31" t="s">
        <v>186</v>
      </c>
      <c r="G288" s="31" t="s">
        <v>594</v>
      </c>
      <c r="H288" s="31" t="s">
        <v>595</v>
      </c>
      <c r="I288" s="32" t="s">
        <v>13</v>
      </c>
      <c r="J288" s="32" t="s">
        <v>276</v>
      </c>
      <c r="K288" s="30" t="s">
        <v>596</v>
      </c>
      <c r="L288" s="30">
        <v>226529</v>
      </c>
      <c r="M288" s="30">
        <v>1</v>
      </c>
      <c r="N288" s="30">
        <v>200</v>
      </c>
      <c r="O288" s="33">
        <v>384</v>
      </c>
      <c r="P288" s="34">
        <f t="shared" si="8"/>
        <v>292</v>
      </c>
      <c r="Q288" s="118">
        <v>0.4345983455876623</v>
      </c>
      <c r="R288" s="125"/>
      <c r="S288" s="125"/>
      <c r="T288" s="125"/>
      <c r="U288" s="125"/>
      <c r="V288" s="125"/>
      <c r="W288" s="125"/>
      <c r="X288" s="125"/>
      <c r="Y288" s="125"/>
      <c r="Z288" s="125"/>
      <c r="AA288" s="125"/>
      <c r="AB288" s="125"/>
      <c r="AC288" s="126">
        <f t="shared" si="9"/>
        <v>0</v>
      </c>
      <c r="AD288" s="125"/>
      <c r="AE288" s="113"/>
    </row>
    <row r="289" spans="1:31" x14ac:dyDescent="0.25">
      <c r="A289" s="22"/>
      <c r="B289" s="30" t="s">
        <v>11</v>
      </c>
      <c r="C289" s="31" t="s">
        <v>5504</v>
      </c>
      <c r="D289" s="31" t="s">
        <v>692</v>
      </c>
      <c r="E289" s="30" t="s">
        <v>204</v>
      </c>
      <c r="F289" s="31" t="s">
        <v>305</v>
      </c>
      <c r="G289" s="31" t="s">
        <v>5505</v>
      </c>
      <c r="H289" s="31" t="s">
        <v>693</v>
      </c>
      <c r="I289" s="32" t="s">
        <v>13</v>
      </c>
      <c r="J289" s="32" t="s">
        <v>279</v>
      </c>
      <c r="K289" s="30" t="s">
        <v>5503</v>
      </c>
      <c r="L289" s="30">
        <v>226891</v>
      </c>
      <c r="M289" s="30">
        <v>3</v>
      </c>
      <c r="N289" s="30">
        <v>15</v>
      </c>
      <c r="O289" s="33">
        <v>38</v>
      </c>
      <c r="P289" s="34">
        <f t="shared" si="8"/>
        <v>26.5</v>
      </c>
      <c r="Q289" s="118">
        <v>1.327127171261511E-2</v>
      </c>
      <c r="R289" s="125"/>
      <c r="S289" s="125"/>
      <c r="T289" s="125"/>
      <c r="U289" s="125"/>
      <c r="V289" s="125"/>
      <c r="W289" s="125"/>
      <c r="X289" s="125"/>
      <c r="Y289" s="125"/>
      <c r="Z289" s="125"/>
      <c r="AA289" s="125"/>
      <c r="AB289" s="125"/>
      <c r="AC289" s="126">
        <f t="shared" si="9"/>
        <v>0</v>
      </c>
      <c r="AD289" s="125"/>
      <c r="AE289" s="113"/>
    </row>
    <row r="290" spans="1:31" x14ac:dyDescent="0.25">
      <c r="A290" s="22"/>
      <c r="B290" s="30" t="s">
        <v>11</v>
      </c>
      <c r="C290" s="31" t="s">
        <v>5507</v>
      </c>
      <c r="D290" s="31" t="s">
        <v>1131</v>
      </c>
      <c r="E290" s="30" t="s">
        <v>49</v>
      </c>
      <c r="F290" s="31" t="s">
        <v>15</v>
      </c>
      <c r="G290" s="31" t="s">
        <v>5508</v>
      </c>
      <c r="H290" s="31" t="s">
        <v>1132</v>
      </c>
      <c r="I290" s="32" t="s">
        <v>13</v>
      </c>
      <c r="J290" s="32" t="s">
        <v>948</v>
      </c>
      <c r="K290" s="30" t="s">
        <v>5506</v>
      </c>
      <c r="L290" s="30">
        <v>227030</v>
      </c>
      <c r="M290" s="30">
        <v>2</v>
      </c>
      <c r="N290" s="30">
        <v>240</v>
      </c>
      <c r="O290" s="33">
        <v>210</v>
      </c>
      <c r="P290" s="34">
        <f t="shared" si="8"/>
        <v>225</v>
      </c>
      <c r="Q290" s="118">
        <v>1.2651857839235853E-2</v>
      </c>
      <c r="R290" s="125"/>
      <c r="S290" s="125"/>
      <c r="T290" s="125"/>
      <c r="U290" s="125"/>
      <c r="V290" s="125"/>
      <c r="W290" s="125"/>
      <c r="X290" s="125"/>
      <c r="Y290" s="125"/>
      <c r="Z290" s="125"/>
      <c r="AA290" s="125"/>
      <c r="AB290" s="125"/>
      <c r="AC290" s="126">
        <f t="shared" si="9"/>
        <v>0</v>
      </c>
      <c r="AD290" s="125"/>
      <c r="AE290" s="113"/>
    </row>
    <row r="291" spans="1:31" x14ac:dyDescent="0.25">
      <c r="A291" s="22"/>
      <c r="B291" s="30" t="s">
        <v>11</v>
      </c>
      <c r="C291" s="31" t="s">
        <v>5507</v>
      </c>
      <c r="D291" s="31" t="s">
        <v>946</v>
      </c>
      <c r="E291" s="30" t="s">
        <v>58</v>
      </c>
      <c r="F291" s="31" t="s">
        <v>132</v>
      </c>
      <c r="G291" s="31" t="s">
        <v>5510</v>
      </c>
      <c r="H291" s="31" t="s">
        <v>947</v>
      </c>
      <c r="I291" s="32" t="s">
        <v>13</v>
      </c>
      <c r="J291" s="32" t="s">
        <v>948</v>
      </c>
      <c r="K291" s="30" t="s">
        <v>5509</v>
      </c>
      <c r="L291" s="30">
        <v>227031</v>
      </c>
      <c r="M291" s="30">
        <v>4</v>
      </c>
      <c r="N291" s="30">
        <v>180</v>
      </c>
      <c r="O291" s="33">
        <v>900</v>
      </c>
      <c r="P291" s="34">
        <f t="shared" si="8"/>
        <v>540</v>
      </c>
      <c r="Q291" s="118">
        <v>0.12651857839235855</v>
      </c>
      <c r="R291" s="125"/>
      <c r="S291" s="125"/>
      <c r="T291" s="125"/>
      <c r="U291" s="125"/>
      <c r="V291" s="125"/>
      <c r="W291" s="125"/>
      <c r="X291" s="125"/>
      <c r="Y291" s="125"/>
      <c r="Z291" s="125"/>
      <c r="AA291" s="125"/>
      <c r="AB291" s="125"/>
      <c r="AC291" s="126">
        <f t="shared" si="9"/>
        <v>0</v>
      </c>
      <c r="AD291" s="125"/>
      <c r="AE291" s="113"/>
    </row>
    <row r="292" spans="1:31" x14ac:dyDescent="0.25">
      <c r="A292" s="22"/>
      <c r="B292" s="30" t="s">
        <v>11</v>
      </c>
      <c r="C292" s="31" t="s">
        <v>5512</v>
      </c>
      <c r="D292" s="31" t="s">
        <v>5513</v>
      </c>
      <c r="E292" s="30" t="s">
        <v>5514</v>
      </c>
      <c r="F292" s="31" t="s">
        <v>114</v>
      </c>
      <c r="G292" s="31" t="s">
        <v>5515</v>
      </c>
      <c r="H292" s="31" t="s">
        <v>169</v>
      </c>
      <c r="I292" s="32" t="s">
        <v>13</v>
      </c>
      <c r="J292" s="32" t="s">
        <v>120</v>
      </c>
      <c r="K292" s="30" t="s">
        <v>5511</v>
      </c>
      <c r="L292" s="30">
        <v>227311</v>
      </c>
      <c r="M292" s="30">
        <v>3</v>
      </c>
      <c r="N292" s="30">
        <v>9165</v>
      </c>
      <c r="O292" s="33">
        <v>15885</v>
      </c>
      <c r="P292" s="34">
        <f t="shared" si="8"/>
        <v>12525</v>
      </c>
      <c r="Q292" s="118">
        <v>0.45668594143137542</v>
      </c>
      <c r="R292" s="125"/>
      <c r="S292" s="125"/>
      <c r="T292" s="125"/>
      <c r="U292" s="125"/>
      <c r="V292" s="125"/>
      <c r="W292" s="125"/>
      <c r="X292" s="125"/>
      <c r="Y292" s="125"/>
      <c r="Z292" s="125"/>
      <c r="AA292" s="125"/>
      <c r="AB292" s="125"/>
      <c r="AC292" s="126">
        <f t="shared" si="9"/>
        <v>0</v>
      </c>
      <c r="AD292" s="125"/>
      <c r="AE292" s="113"/>
    </row>
    <row r="293" spans="1:31" x14ac:dyDescent="0.25">
      <c r="A293" s="22"/>
      <c r="B293" s="30" t="s">
        <v>11</v>
      </c>
      <c r="C293" s="31" t="s">
        <v>5517</v>
      </c>
      <c r="D293" s="31" t="s">
        <v>5513</v>
      </c>
      <c r="E293" s="30" t="s">
        <v>5518</v>
      </c>
      <c r="F293" s="31" t="s">
        <v>114</v>
      </c>
      <c r="G293" s="31" t="s">
        <v>5519</v>
      </c>
      <c r="H293" s="31" t="s">
        <v>119</v>
      </c>
      <c r="I293" s="32" t="s">
        <v>13</v>
      </c>
      <c r="J293" s="32" t="s">
        <v>120</v>
      </c>
      <c r="K293" s="30" t="s">
        <v>5516</v>
      </c>
      <c r="L293" s="30">
        <v>227312</v>
      </c>
      <c r="M293" s="30">
        <v>3</v>
      </c>
      <c r="N293" s="30">
        <v>13605</v>
      </c>
      <c r="O293" s="33">
        <v>17820</v>
      </c>
      <c r="P293" s="34">
        <f t="shared" si="8"/>
        <v>15712.5</v>
      </c>
      <c r="Q293" s="118">
        <v>1.1451265720139931</v>
      </c>
      <c r="R293" s="125"/>
      <c r="S293" s="125"/>
      <c r="T293" s="125"/>
      <c r="U293" s="125"/>
      <c r="V293" s="125"/>
      <c r="W293" s="125"/>
      <c r="X293" s="125"/>
      <c r="Y293" s="125"/>
      <c r="Z293" s="125"/>
      <c r="AA293" s="125"/>
      <c r="AB293" s="125"/>
      <c r="AC293" s="126">
        <f t="shared" si="9"/>
        <v>0</v>
      </c>
      <c r="AD293" s="125"/>
      <c r="AE293" s="113"/>
    </row>
    <row r="294" spans="1:31" x14ac:dyDescent="0.25">
      <c r="A294" s="22"/>
      <c r="B294" s="30" t="s">
        <v>11</v>
      </c>
      <c r="C294" s="31" t="s">
        <v>5521</v>
      </c>
      <c r="D294" s="31" t="s">
        <v>358</v>
      </c>
      <c r="E294" s="30" t="s">
        <v>63</v>
      </c>
      <c r="F294" s="31" t="s">
        <v>359</v>
      </c>
      <c r="G294" s="31" t="s">
        <v>5522</v>
      </c>
      <c r="H294" s="31" t="s">
        <v>360</v>
      </c>
      <c r="I294" s="32" t="s">
        <v>13</v>
      </c>
      <c r="J294" s="32" t="s">
        <v>361</v>
      </c>
      <c r="K294" s="30" t="s">
        <v>5520</v>
      </c>
      <c r="L294" s="30">
        <v>227365</v>
      </c>
      <c r="M294" s="30">
        <v>7</v>
      </c>
      <c r="N294" s="30">
        <v>4304</v>
      </c>
      <c r="O294" s="33">
        <v>5965</v>
      </c>
      <c r="P294" s="34">
        <f t="shared" si="8"/>
        <v>5134.5</v>
      </c>
      <c r="Q294" s="118">
        <v>0.15398455192743368</v>
      </c>
      <c r="R294" s="125"/>
      <c r="S294" s="125"/>
      <c r="T294" s="125"/>
      <c r="U294" s="125"/>
      <c r="V294" s="125"/>
      <c r="W294" s="125"/>
      <c r="X294" s="125"/>
      <c r="Y294" s="125"/>
      <c r="Z294" s="125"/>
      <c r="AA294" s="125"/>
      <c r="AB294" s="125"/>
      <c r="AC294" s="126">
        <f t="shared" si="9"/>
        <v>0</v>
      </c>
      <c r="AD294" s="125"/>
      <c r="AE294" s="113"/>
    </row>
    <row r="295" spans="1:31" x14ac:dyDescent="0.25">
      <c r="A295" s="22"/>
      <c r="B295" s="30" t="s">
        <v>11</v>
      </c>
      <c r="C295" s="31" t="s">
        <v>5524</v>
      </c>
      <c r="D295" s="31" t="s">
        <v>5525</v>
      </c>
      <c r="E295" s="30" t="s">
        <v>5526</v>
      </c>
      <c r="F295" s="31" t="s">
        <v>132</v>
      </c>
      <c r="G295" s="31" t="s">
        <v>5527</v>
      </c>
      <c r="H295" s="31" t="s">
        <v>707</v>
      </c>
      <c r="I295" s="32" t="s">
        <v>13</v>
      </c>
      <c r="J295" s="32" t="s">
        <v>83</v>
      </c>
      <c r="K295" s="30" t="s">
        <v>5523</v>
      </c>
      <c r="L295" s="30">
        <v>227368</v>
      </c>
      <c r="M295" s="30">
        <v>5</v>
      </c>
      <c r="N295" s="30">
        <v>601</v>
      </c>
      <c r="O295" s="33">
        <v>1298</v>
      </c>
      <c r="P295" s="34">
        <f t="shared" si="8"/>
        <v>949.5</v>
      </c>
      <c r="Q295" s="118">
        <v>0.14282049721821394</v>
      </c>
      <c r="R295" s="125"/>
      <c r="S295" s="125"/>
      <c r="T295" s="125"/>
      <c r="U295" s="125"/>
      <c r="V295" s="125"/>
      <c r="W295" s="125"/>
      <c r="X295" s="125"/>
      <c r="Y295" s="125"/>
      <c r="Z295" s="125"/>
      <c r="AA295" s="125"/>
      <c r="AB295" s="125"/>
      <c r="AC295" s="126">
        <f t="shared" si="9"/>
        <v>0</v>
      </c>
      <c r="AD295" s="125"/>
      <c r="AE295" s="113"/>
    </row>
    <row r="296" spans="1:31" x14ac:dyDescent="0.25">
      <c r="A296" s="22"/>
      <c r="B296" s="30" t="s">
        <v>11</v>
      </c>
      <c r="C296" s="31" t="s">
        <v>5529</v>
      </c>
      <c r="D296" s="31" t="s">
        <v>640</v>
      </c>
      <c r="E296" s="30" t="s">
        <v>68</v>
      </c>
      <c r="F296" s="31" t="s">
        <v>132</v>
      </c>
      <c r="G296" s="31" t="s">
        <v>5530</v>
      </c>
      <c r="H296" s="31" t="s">
        <v>641</v>
      </c>
      <c r="I296" s="32" t="s">
        <v>13</v>
      </c>
      <c r="J296" s="32" t="s">
        <v>83</v>
      </c>
      <c r="K296" s="30" t="s">
        <v>5528</v>
      </c>
      <c r="L296" s="30">
        <v>227370</v>
      </c>
      <c r="M296" s="30">
        <v>1</v>
      </c>
      <c r="N296" s="30">
        <v>720</v>
      </c>
      <c r="O296" s="33">
        <v>1594</v>
      </c>
      <c r="P296" s="34">
        <f t="shared" si="8"/>
        <v>1157</v>
      </c>
      <c r="Q296" s="118">
        <v>0.26319957123048154</v>
      </c>
      <c r="R296" s="125"/>
      <c r="S296" s="125"/>
      <c r="T296" s="125"/>
      <c r="U296" s="125"/>
      <c r="V296" s="125"/>
      <c r="W296" s="125"/>
      <c r="X296" s="125"/>
      <c r="Y296" s="125"/>
      <c r="Z296" s="125"/>
      <c r="AA296" s="125"/>
      <c r="AB296" s="125"/>
      <c r="AC296" s="126">
        <f t="shared" si="9"/>
        <v>0</v>
      </c>
      <c r="AD296" s="125"/>
      <c r="AE296" s="113"/>
    </row>
    <row r="297" spans="1:31" x14ac:dyDescent="0.25">
      <c r="A297" s="22"/>
      <c r="B297" s="30" t="s">
        <v>11</v>
      </c>
      <c r="C297" s="31" t="s">
        <v>5521</v>
      </c>
      <c r="D297" s="31" t="s">
        <v>522</v>
      </c>
      <c r="E297" s="30" t="s">
        <v>73</v>
      </c>
      <c r="F297" s="31" t="s">
        <v>359</v>
      </c>
      <c r="G297" s="31" t="s">
        <v>5531</v>
      </c>
      <c r="H297" s="31" t="s">
        <v>523</v>
      </c>
      <c r="I297" s="32" t="s">
        <v>13</v>
      </c>
      <c r="J297" s="32" t="s">
        <v>361</v>
      </c>
      <c r="K297" s="30" t="s">
        <v>524</v>
      </c>
      <c r="L297" s="30">
        <v>227376</v>
      </c>
      <c r="M297" s="30">
        <v>2</v>
      </c>
      <c r="N297" s="30">
        <v>870</v>
      </c>
      <c r="O297" s="33">
        <v>3120</v>
      </c>
      <c r="P297" s="34">
        <f t="shared" si="8"/>
        <v>1995</v>
      </c>
      <c r="Q297" s="118">
        <v>2.9827558776132058E-2</v>
      </c>
      <c r="R297" s="125"/>
      <c r="S297" s="125"/>
      <c r="T297" s="125"/>
      <c r="U297" s="125"/>
      <c r="V297" s="125"/>
      <c r="W297" s="125"/>
      <c r="X297" s="125"/>
      <c r="Y297" s="125"/>
      <c r="Z297" s="125"/>
      <c r="AA297" s="125"/>
      <c r="AB297" s="125"/>
      <c r="AC297" s="126">
        <f t="shared" si="9"/>
        <v>0</v>
      </c>
      <c r="AD297" s="125"/>
      <c r="AE297" s="113"/>
    </row>
    <row r="298" spans="1:31" x14ac:dyDescent="0.25">
      <c r="A298" s="22"/>
      <c r="B298" s="30" t="s">
        <v>11</v>
      </c>
      <c r="C298" s="31" t="s">
        <v>5533</v>
      </c>
      <c r="D298" s="31" t="s">
        <v>5534</v>
      </c>
      <c r="E298" s="30"/>
      <c r="F298" s="31"/>
      <c r="G298" s="31"/>
      <c r="H298" s="31"/>
      <c r="I298" s="32" t="s">
        <v>13</v>
      </c>
      <c r="J298" s="32" t="s">
        <v>4400</v>
      </c>
      <c r="K298" s="30" t="s">
        <v>5532</v>
      </c>
      <c r="L298" s="30">
        <v>229753</v>
      </c>
      <c r="M298" s="30">
        <v>1</v>
      </c>
      <c r="N298" s="30"/>
      <c r="O298" s="33">
        <v>1</v>
      </c>
      <c r="P298" s="34">
        <f t="shared" si="8"/>
        <v>1</v>
      </c>
      <c r="Q298" s="118">
        <v>2.3612408293712751E-4</v>
      </c>
      <c r="R298" s="125"/>
      <c r="S298" s="125"/>
      <c r="T298" s="125"/>
      <c r="U298" s="125"/>
      <c r="V298" s="125"/>
      <c r="W298" s="125"/>
      <c r="X298" s="125"/>
      <c r="Y298" s="125"/>
      <c r="Z298" s="125"/>
      <c r="AA298" s="125"/>
      <c r="AB298" s="125"/>
      <c r="AC298" s="126">
        <f t="shared" si="9"/>
        <v>0</v>
      </c>
      <c r="AD298" s="125"/>
      <c r="AE298" s="113"/>
    </row>
    <row r="299" spans="1:31" x14ac:dyDescent="0.25">
      <c r="A299" s="22"/>
      <c r="B299" s="30" t="s">
        <v>11</v>
      </c>
      <c r="C299" s="31" t="s">
        <v>5535</v>
      </c>
      <c r="D299" s="31" t="s">
        <v>1054</v>
      </c>
      <c r="E299" s="30" t="s">
        <v>5536</v>
      </c>
      <c r="F299" s="31" t="s">
        <v>305</v>
      </c>
      <c r="G299" s="31" t="s">
        <v>1055</v>
      </c>
      <c r="H299" s="31" t="s">
        <v>1056</v>
      </c>
      <c r="I299" s="32" t="s">
        <v>13</v>
      </c>
      <c r="J299" s="32" t="s">
        <v>392</v>
      </c>
      <c r="K299" s="30" t="s">
        <v>1057</v>
      </c>
      <c r="L299" s="30">
        <v>230075</v>
      </c>
      <c r="M299" s="30">
        <v>1</v>
      </c>
      <c r="N299" s="30">
        <v>13</v>
      </c>
      <c r="O299" s="33">
        <v>6</v>
      </c>
      <c r="P299" s="34">
        <f t="shared" si="8"/>
        <v>9.5</v>
      </c>
      <c r="Q299" s="118">
        <v>1.4919747286980823E-2</v>
      </c>
      <c r="R299" s="125"/>
      <c r="S299" s="125"/>
      <c r="T299" s="125"/>
      <c r="U299" s="125"/>
      <c r="V299" s="125"/>
      <c r="W299" s="125"/>
      <c r="X299" s="125"/>
      <c r="Y299" s="125"/>
      <c r="Z299" s="125"/>
      <c r="AA299" s="125"/>
      <c r="AB299" s="125"/>
      <c r="AC299" s="126">
        <f t="shared" si="9"/>
        <v>0</v>
      </c>
      <c r="AD299" s="125"/>
      <c r="AE299" s="113"/>
    </row>
    <row r="300" spans="1:31" x14ac:dyDescent="0.25">
      <c r="A300" s="22"/>
      <c r="B300" s="30" t="s">
        <v>11</v>
      </c>
      <c r="C300" s="31" t="s">
        <v>5537</v>
      </c>
      <c r="D300" s="31" t="s">
        <v>5373</v>
      </c>
      <c r="E300" s="30">
        <v>3.0000000000000001E-3</v>
      </c>
      <c r="F300" s="31"/>
      <c r="G300" s="31" t="s">
        <v>5538</v>
      </c>
      <c r="H300" s="31" t="s">
        <v>5539</v>
      </c>
      <c r="I300" s="32" t="s">
        <v>13</v>
      </c>
      <c r="J300" s="32" t="s">
        <v>4400</v>
      </c>
      <c r="K300" s="30" t="s">
        <v>1023</v>
      </c>
      <c r="L300" s="30">
        <v>230335</v>
      </c>
      <c r="M300" s="30">
        <v>2</v>
      </c>
      <c r="N300" s="30">
        <v>4</v>
      </c>
      <c r="O300" s="33">
        <v>7</v>
      </c>
      <c r="P300" s="34">
        <f t="shared" si="8"/>
        <v>5.5</v>
      </c>
      <c r="Q300" s="118">
        <v>1.1144749204198825E-2</v>
      </c>
      <c r="R300" s="125"/>
      <c r="S300" s="125"/>
      <c r="T300" s="125"/>
      <c r="U300" s="125"/>
      <c r="V300" s="125"/>
      <c r="W300" s="125"/>
      <c r="X300" s="125"/>
      <c r="Y300" s="125"/>
      <c r="Z300" s="125"/>
      <c r="AA300" s="125"/>
      <c r="AB300" s="125"/>
      <c r="AC300" s="126">
        <f t="shared" si="9"/>
        <v>0</v>
      </c>
      <c r="AD300" s="125"/>
      <c r="AE300" s="113"/>
    </row>
    <row r="301" spans="1:31" x14ac:dyDescent="0.25">
      <c r="A301" s="22"/>
      <c r="B301" s="30" t="s">
        <v>11</v>
      </c>
      <c r="C301" s="31" t="s">
        <v>5541</v>
      </c>
      <c r="D301" s="31"/>
      <c r="E301" s="30"/>
      <c r="F301" s="31"/>
      <c r="G301" s="31"/>
      <c r="H301" s="31"/>
      <c r="I301" s="32" t="s">
        <v>13</v>
      </c>
      <c r="J301" s="32" t="s">
        <v>4400</v>
      </c>
      <c r="K301" s="30" t="s">
        <v>5540</v>
      </c>
      <c r="L301" s="30">
        <v>230337</v>
      </c>
      <c r="M301" s="30">
        <v>1</v>
      </c>
      <c r="N301" s="30">
        <v>24</v>
      </c>
      <c r="O301" s="33">
        <v>47</v>
      </c>
      <c r="P301" s="34">
        <f t="shared" si="8"/>
        <v>35.5</v>
      </c>
      <c r="Q301" s="118">
        <v>7.1996671005967947E-2</v>
      </c>
      <c r="R301" s="125"/>
      <c r="S301" s="125"/>
      <c r="T301" s="125"/>
      <c r="U301" s="125"/>
      <c r="V301" s="125"/>
      <c r="W301" s="125"/>
      <c r="X301" s="125"/>
      <c r="Y301" s="125"/>
      <c r="Z301" s="125"/>
      <c r="AA301" s="125"/>
      <c r="AB301" s="125"/>
      <c r="AC301" s="126">
        <f t="shared" si="9"/>
        <v>0</v>
      </c>
      <c r="AD301" s="125"/>
      <c r="AE301" s="113"/>
    </row>
    <row r="302" spans="1:31" x14ac:dyDescent="0.25">
      <c r="A302" s="22"/>
      <c r="B302" s="30" t="s">
        <v>11</v>
      </c>
      <c r="C302" s="31" t="s">
        <v>5542</v>
      </c>
      <c r="D302" s="31" t="s">
        <v>325</v>
      </c>
      <c r="E302" s="30" t="s">
        <v>71</v>
      </c>
      <c r="F302" s="31" t="s">
        <v>225</v>
      </c>
      <c r="G302" s="31" t="s">
        <v>326</v>
      </c>
      <c r="H302" s="31" t="s">
        <v>327</v>
      </c>
      <c r="I302" s="32" t="s">
        <v>13</v>
      </c>
      <c r="J302" s="32" t="s">
        <v>226</v>
      </c>
      <c r="K302" s="30" t="s">
        <v>328</v>
      </c>
      <c r="L302" s="30">
        <v>230341</v>
      </c>
      <c r="M302" s="30">
        <v>1</v>
      </c>
      <c r="N302" s="30">
        <v>25</v>
      </c>
      <c r="O302" s="33">
        <v>114</v>
      </c>
      <c r="P302" s="34">
        <f t="shared" si="8"/>
        <v>69.5</v>
      </c>
      <c r="Q302" s="118">
        <v>5.3429937836703495E-2</v>
      </c>
      <c r="R302" s="125"/>
      <c r="S302" s="125"/>
      <c r="T302" s="125"/>
      <c r="U302" s="125"/>
      <c r="V302" s="125"/>
      <c r="W302" s="125"/>
      <c r="X302" s="125"/>
      <c r="Y302" s="125"/>
      <c r="Z302" s="125"/>
      <c r="AA302" s="125"/>
      <c r="AB302" s="125"/>
      <c r="AC302" s="126">
        <f t="shared" si="9"/>
        <v>0</v>
      </c>
      <c r="AD302" s="125"/>
      <c r="AE302" s="113"/>
    </row>
    <row r="303" spans="1:31" x14ac:dyDescent="0.25">
      <c r="A303" s="22"/>
      <c r="B303" s="30" t="s">
        <v>11</v>
      </c>
      <c r="C303" s="31" t="s">
        <v>5544</v>
      </c>
      <c r="D303" s="31"/>
      <c r="E303" s="30"/>
      <c r="F303" s="31"/>
      <c r="G303" s="31"/>
      <c r="H303" s="31"/>
      <c r="I303" s="32" t="s">
        <v>13</v>
      </c>
      <c r="J303" s="32" t="s">
        <v>4400</v>
      </c>
      <c r="K303" s="30" t="s">
        <v>5543</v>
      </c>
      <c r="L303" s="30">
        <v>1980020</v>
      </c>
      <c r="M303" s="30">
        <v>1</v>
      </c>
      <c r="N303" s="30"/>
      <c r="O303" s="33">
        <v>9</v>
      </c>
      <c r="P303" s="34">
        <f t="shared" si="8"/>
        <v>9</v>
      </c>
      <c r="Q303" s="118">
        <v>6.9189847558321071E-5</v>
      </c>
      <c r="R303" s="125"/>
      <c r="S303" s="125"/>
      <c r="T303" s="125"/>
      <c r="U303" s="125"/>
      <c r="V303" s="125"/>
      <c r="W303" s="125"/>
      <c r="X303" s="125"/>
      <c r="Y303" s="125"/>
      <c r="Z303" s="125"/>
      <c r="AA303" s="125"/>
      <c r="AB303" s="125"/>
      <c r="AC303" s="126">
        <f t="shared" si="9"/>
        <v>0</v>
      </c>
      <c r="AD303" s="125"/>
      <c r="AE303" s="113"/>
    </row>
    <row r="304" spans="1:31" x14ac:dyDescent="0.25">
      <c r="A304" s="22"/>
      <c r="B304" s="30" t="s">
        <v>11</v>
      </c>
      <c r="C304" s="31" t="s">
        <v>5545</v>
      </c>
      <c r="D304" s="31" t="s">
        <v>1216</v>
      </c>
      <c r="E304" s="30" t="s">
        <v>277</v>
      </c>
      <c r="F304" s="31" t="s">
        <v>21</v>
      </c>
      <c r="G304" s="31" t="s">
        <v>1217</v>
      </c>
      <c r="H304" s="31" t="s">
        <v>1218</v>
      </c>
      <c r="I304" s="32" t="s">
        <v>13</v>
      </c>
      <c r="J304" s="32" t="s">
        <v>1219</v>
      </c>
      <c r="K304" s="30" t="s">
        <v>1220</v>
      </c>
      <c r="L304" s="30">
        <v>1980347</v>
      </c>
      <c r="M304" s="30">
        <v>1</v>
      </c>
      <c r="N304" s="30"/>
      <c r="O304" s="33">
        <v>90</v>
      </c>
      <c r="P304" s="34">
        <f t="shared" si="8"/>
        <v>90</v>
      </c>
      <c r="Q304" s="118">
        <v>4.215968044553698E-2</v>
      </c>
      <c r="R304" s="125"/>
      <c r="S304" s="125"/>
      <c r="T304" s="125"/>
      <c r="U304" s="125"/>
      <c r="V304" s="125"/>
      <c r="W304" s="125"/>
      <c r="X304" s="125"/>
      <c r="Y304" s="125"/>
      <c r="Z304" s="125"/>
      <c r="AA304" s="125"/>
      <c r="AB304" s="125"/>
      <c r="AC304" s="126">
        <f t="shared" si="9"/>
        <v>0</v>
      </c>
      <c r="AD304" s="125"/>
      <c r="AE304" s="113"/>
    </row>
    <row r="305" spans="1:31" x14ac:dyDescent="0.25">
      <c r="A305" s="22"/>
      <c r="B305" s="30" t="s">
        <v>11</v>
      </c>
      <c r="C305" s="31" t="s">
        <v>5240</v>
      </c>
      <c r="D305" s="31" t="s">
        <v>752</v>
      </c>
      <c r="E305" s="30" t="s">
        <v>49</v>
      </c>
      <c r="F305" s="31" t="s">
        <v>545</v>
      </c>
      <c r="G305" s="31" t="s">
        <v>5547</v>
      </c>
      <c r="H305" s="31" t="s">
        <v>753</v>
      </c>
      <c r="I305" s="32" t="s">
        <v>13</v>
      </c>
      <c r="J305" s="32" t="s">
        <v>386</v>
      </c>
      <c r="K305" s="30" t="s">
        <v>5546</v>
      </c>
      <c r="L305" s="30">
        <v>1980471</v>
      </c>
      <c r="M305" s="30">
        <v>3</v>
      </c>
      <c r="N305" s="30">
        <v>267</v>
      </c>
      <c r="O305" s="33">
        <v>885</v>
      </c>
      <c r="P305" s="34">
        <f t="shared" si="8"/>
        <v>576</v>
      </c>
      <c r="Q305" s="118">
        <v>8.9490807782861614E-2</v>
      </c>
      <c r="R305" s="125"/>
      <c r="S305" s="125"/>
      <c r="T305" s="125"/>
      <c r="U305" s="125"/>
      <c r="V305" s="125"/>
      <c r="W305" s="125"/>
      <c r="X305" s="125"/>
      <c r="Y305" s="125"/>
      <c r="Z305" s="125"/>
      <c r="AA305" s="125"/>
      <c r="AB305" s="125"/>
      <c r="AC305" s="126">
        <f t="shared" si="9"/>
        <v>0</v>
      </c>
      <c r="AD305" s="125"/>
      <c r="AE305" s="113"/>
    </row>
    <row r="306" spans="1:31" x14ac:dyDescent="0.25">
      <c r="A306" s="22"/>
      <c r="B306" s="30" t="s">
        <v>11</v>
      </c>
      <c r="C306" s="31" t="s">
        <v>5549</v>
      </c>
      <c r="D306" s="31"/>
      <c r="E306" s="30"/>
      <c r="F306" s="31"/>
      <c r="G306" s="31"/>
      <c r="H306" s="31"/>
      <c r="I306" s="32" t="s">
        <v>13</v>
      </c>
      <c r="J306" s="32" t="s">
        <v>4400</v>
      </c>
      <c r="K306" s="30" t="s">
        <v>5548</v>
      </c>
      <c r="L306" s="30">
        <v>1980782</v>
      </c>
      <c r="M306" s="30">
        <v>2</v>
      </c>
      <c r="N306" s="30">
        <v>8</v>
      </c>
      <c r="O306" s="33">
        <v>3</v>
      </c>
      <c r="P306" s="34">
        <f t="shared" si="8"/>
        <v>5.5</v>
      </c>
      <c r="Q306" s="118">
        <v>3.0660986732273138E-4</v>
      </c>
      <c r="R306" s="125"/>
      <c r="S306" s="125"/>
      <c r="T306" s="125"/>
      <c r="U306" s="125"/>
      <c r="V306" s="125"/>
      <c r="W306" s="125"/>
      <c r="X306" s="125"/>
      <c r="Y306" s="125"/>
      <c r="Z306" s="125"/>
      <c r="AA306" s="125"/>
      <c r="AB306" s="125"/>
      <c r="AC306" s="126">
        <f t="shared" si="9"/>
        <v>0</v>
      </c>
      <c r="AD306" s="125"/>
      <c r="AE306" s="113"/>
    </row>
    <row r="307" spans="1:31" x14ac:dyDescent="0.25">
      <c r="A307" s="22"/>
      <c r="B307" s="30" t="s">
        <v>11</v>
      </c>
      <c r="C307" s="31" t="s">
        <v>5190</v>
      </c>
      <c r="D307" s="31" t="s">
        <v>5551</v>
      </c>
      <c r="E307" s="30" t="s">
        <v>5552</v>
      </c>
      <c r="F307" s="31" t="s">
        <v>5553</v>
      </c>
      <c r="G307" s="31" t="s">
        <v>5554</v>
      </c>
      <c r="H307" s="31" t="s">
        <v>5555</v>
      </c>
      <c r="I307" s="32" t="s">
        <v>13</v>
      </c>
      <c r="J307" s="32" t="s">
        <v>230</v>
      </c>
      <c r="K307" s="30" t="s">
        <v>5550</v>
      </c>
      <c r="L307" s="30">
        <v>1980804</v>
      </c>
      <c r="M307" s="30">
        <v>2</v>
      </c>
      <c r="N307" s="30">
        <v>2</v>
      </c>
      <c r="O307" s="33">
        <v>3</v>
      </c>
      <c r="P307" s="34">
        <f t="shared" si="8"/>
        <v>2.5</v>
      </c>
      <c r="Q307" s="118">
        <v>2.3500386635761181E-3</v>
      </c>
      <c r="R307" s="125"/>
      <c r="S307" s="125"/>
      <c r="T307" s="125"/>
      <c r="U307" s="125"/>
      <c r="V307" s="125"/>
      <c r="W307" s="125"/>
      <c r="X307" s="125"/>
      <c r="Y307" s="125"/>
      <c r="Z307" s="125"/>
      <c r="AA307" s="125"/>
      <c r="AB307" s="125"/>
      <c r="AC307" s="126">
        <f t="shared" si="9"/>
        <v>0</v>
      </c>
      <c r="AD307" s="125"/>
      <c r="AE307" s="113"/>
    </row>
    <row r="308" spans="1:31" x14ac:dyDescent="0.25">
      <c r="A308" s="22"/>
      <c r="B308" s="30" t="s">
        <v>11</v>
      </c>
      <c r="C308" s="31" t="s">
        <v>5557</v>
      </c>
      <c r="D308" s="31"/>
      <c r="E308" s="30"/>
      <c r="F308" s="31"/>
      <c r="G308" s="31"/>
      <c r="H308" s="31"/>
      <c r="I308" s="32" t="s">
        <v>13</v>
      </c>
      <c r="J308" s="32" t="s">
        <v>4400</v>
      </c>
      <c r="K308" s="30" t="s">
        <v>5556</v>
      </c>
      <c r="L308" s="30">
        <v>1981505</v>
      </c>
      <c r="M308" s="30">
        <v>6</v>
      </c>
      <c r="N308" s="30"/>
      <c r="O308" s="33">
        <v>60</v>
      </c>
      <c r="P308" s="34">
        <f t="shared" si="8"/>
        <v>60</v>
      </c>
      <c r="Q308" s="118">
        <v>2.7939519394979176E-4</v>
      </c>
      <c r="R308" s="125"/>
      <c r="S308" s="125"/>
      <c r="T308" s="125"/>
      <c r="U308" s="125"/>
      <c r="V308" s="125"/>
      <c r="W308" s="125"/>
      <c r="X308" s="125"/>
      <c r="Y308" s="125"/>
      <c r="Z308" s="125"/>
      <c r="AA308" s="125"/>
      <c r="AB308" s="125"/>
      <c r="AC308" s="126">
        <f t="shared" si="9"/>
        <v>0</v>
      </c>
      <c r="AD308" s="125"/>
      <c r="AE308" s="113"/>
    </row>
    <row r="309" spans="1:31" x14ac:dyDescent="0.25">
      <c r="A309" s="22"/>
      <c r="B309" s="30" t="s">
        <v>11</v>
      </c>
      <c r="C309" s="31" t="s">
        <v>5558</v>
      </c>
      <c r="D309" s="31" t="s">
        <v>26</v>
      </c>
      <c r="E309" s="30" t="s">
        <v>27</v>
      </c>
      <c r="F309" s="31" t="s">
        <v>28</v>
      </c>
      <c r="G309" s="31" t="s">
        <v>29</v>
      </c>
      <c r="H309" s="31" t="s">
        <v>5559</v>
      </c>
      <c r="I309" s="32" t="s">
        <v>13</v>
      </c>
      <c r="J309" s="32" t="s">
        <v>30</v>
      </c>
      <c r="K309" s="30" t="s">
        <v>31</v>
      </c>
      <c r="L309" s="30">
        <v>1982542</v>
      </c>
      <c r="M309" s="30">
        <v>1</v>
      </c>
      <c r="N309" s="30">
        <v>4200</v>
      </c>
      <c r="O309" s="33">
        <v>6919</v>
      </c>
      <c r="P309" s="34">
        <f t="shared" si="8"/>
        <v>5559.5</v>
      </c>
      <c r="Q309" s="118">
        <v>1.2211458968269397</v>
      </c>
      <c r="R309" s="125"/>
      <c r="S309" s="125"/>
      <c r="T309" s="125"/>
      <c r="U309" s="125"/>
      <c r="V309" s="125"/>
      <c r="W309" s="125"/>
      <c r="X309" s="125"/>
      <c r="Y309" s="125"/>
      <c r="Z309" s="125"/>
      <c r="AA309" s="125"/>
      <c r="AB309" s="125"/>
      <c r="AC309" s="126">
        <f t="shared" si="9"/>
        <v>0</v>
      </c>
      <c r="AD309" s="125"/>
      <c r="AE309" s="113"/>
    </row>
    <row r="310" spans="1:31" x14ac:dyDescent="0.25">
      <c r="A310" s="22"/>
      <c r="B310" s="30" t="s">
        <v>11</v>
      </c>
      <c r="C310" s="31" t="s">
        <v>4799</v>
      </c>
      <c r="D310" s="38" t="s">
        <v>733</v>
      </c>
      <c r="E310" s="30" t="s">
        <v>68</v>
      </c>
      <c r="F310" s="31" t="s">
        <v>69</v>
      </c>
      <c r="G310" s="31" t="s">
        <v>734</v>
      </c>
      <c r="H310" s="31" t="s">
        <v>735</v>
      </c>
      <c r="I310" s="32" t="s">
        <v>13</v>
      </c>
      <c r="J310" s="32" t="s">
        <v>456</v>
      </c>
      <c r="K310" s="30" t="s">
        <v>736</v>
      </c>
      <c r="L310" s="30">
        <v>19975838</v>
      </c>
      <c r="M310" s="30">
        <v>1</v>
      </c>
      <c r="N310" s="30"/>
      <c r="O310" s="33">
        <v>60</v>
      </c>
      <c r="P310" s="34">
        <f t="shared" si="8"/>
        <v>60</v>
      </c>
      <c r="Q310" s="118">
        <v>0.25830876421773208</v>
      </c>
      <c r="R310" s="125"/>
      <c r="S310" s="125"/>
      <c r="T310" s="125"/>
      <c r="U310" s="125"/>
      <c r="V310" s="125"/>
      <c r="W310" s="125"/>
      <c r="X310" s="125"/>
      <c r="Y310" s="125"/>
      <c r="Z310" s="125"/>
      <c r="AA310" s="125"/>
      <c r="AB310" s="125"/>
      <c r="AC310" s="126">
        <f t="shared" si="9"/>
        <v>0</v>
      </c>
      <c r="AD310" s="125"/>
      <c r="AE310" s="113"/>
    </row>
    <row r="311" spans="1:31" x14ac:dyDescent="0.25">
      <c r="A311" s="22"/>
      <c r="B311" s="30" t="s">
        <v>11</v>
      </c>
      <c r="C311" s="31" t="s">
        <v>5561</v>
      </c>
      <c r="D311" s="31" t="s">
        <v>5561</v>
      </c>
      <c r="E311" s="30"/>
      <c r="F311" s="31" t="s">
        <v>5562</v>
      </c>
      <c r="G311" s="31" t="s">
        <v>5563</v>
      </c>
      <c r="H311" s="31" t="s">
        <v>54</v>
      </c>
      <c r="I311" s="32" t="s">
        <v>13</v>
      </c>
      <c r="J311" s="32" t="s">
        <v>4400</v>
      </c>
      <c r="K311" s="30" t="s">
        <v>5560</v>
      </c>
      <c r="L311" s="30">
        <v>1984133</v>
      </c>
      <c r="M311" s="30">
        <v>1</v>
      </c>
      <c r="N311" s="30">
        <v>26973</v>
      </c>
      <c r="O311" s="33">
        <v>37586</v>
      </c>
      <c r="P311" s="34">
        <f t="shared" si="8"/>
        <v>32279.5</v>
      </c>
      <c r="Q311" s="118">
        <v>0.26375552080770892</v>
      </c>
      <c r="R311" s="125"/>
      <c r="S311" s="125"/>
      <c r="T311" s="125"/>
      <c r="U311" s="125"/>
      <c r="V311" s="125"/>
      <c r="W311" s="125"/>
      <c r="X311" s="125"/>
      <c r="Y311" s="125"/>
      <c r="Z311" s="125"/>
      <c r="AA311" s="125"/>
      <c r="AB311" s="125"/>
      <c r="AC311" s="126">
        <f t="shared" si="9"/>
        <v>0</v>
      </c>
      <c r="AD311" s="125"/>
      <c r="AE311" s="113"/>
    </row>
    <row r="312" spans="1:31" x14ac:dyDescent="0.25">
      <c r="A312" s="22"/>
      <c r="B312" s="30" t="s">
        <v>11</v>
      </c>
      <c r="C312" s="31" t="s">
        <v>4071</v>
      </c>
      <c r="D312" s="31" t="s">
        <v>1189</v>
      </c>
      <c r="E312" s="30" t="s">
        <v>63</v>
      </c>
      <c r="F312" s="31" t="s">
        <v>18</v>
      </c>
      <c r="G312" s="31" t="s">
        <v>5565</v>
      </c>
      <c r="H312" s="31" t="s">
        <v>1190</v>
      </c>
      <c r="I312" s="32" t="s">
        <v>13</v>
      </c>
      <c r="J312" s="32" t="s">
        <v>65</v>
      </c>
      <c r="K312" s="30" t="s">
        <v>5564</v>
      </c>
      <c r="L312" s="30">
        <v>19900510</v>
      </c>
      <c r="M312" s="30">
        <v>10</v>
      </c>
      <c r="N312" s="30"/>
      <c r="O312" s="33">
        <v>53</v>
      </c>
      <c r="P312" s="34">
        <f t="shared" si="8"/>
        <v>53</v>
      </c>
      <c r="Q312" s="118">
        <v>3.8843692936630777E-3</v>
      </c>
      <c r="R312" s="125"/>
      <c r="S312" s="125"/>
      <c r="T312" s="125"/>
      <c r="U312" s="125"/>
      <c r="V312" s="125"/>
      <c r="W312" s="125"/>
      <c r="X312" s="125"/>
      <c r="Y312" s="125"/>
      <c r="Z312" s="125"/>
      <c r="AA312" s="125"/>
      <c r="AB312" s="125"/>
      <c r="AC312" s="126">
        <f t="shared" si="9"/>
        <v>0</v>
      </c>
      <c r="AD312" s="125"/>
      <c r="AE312" s="113"/>
    </row>
    <row r="313" spans="1:31" x14ac:dyDescent="0.25">
      <c r="A313" s="22"/>
      <c r="B313" s="30" t="s">
        <v>11</v>
      </c>
      <c r="C313" s="31" t="s">
        <v>5567</v>
      </c>
      <c r="D313" s="31" t="s">
        <v>5568</v>
      </c>
      <c r="E313" s="30"/>
      <c r="F313" s="31"/>
      <c r="G313" s="31"/>
      <c r="H313" s="31"/>
      <c r="I313" s="32" t="s">
        <v>13</v>
      </c>
      <c r="J313" s="32" t="s">
        <v>4400</v>
      </c>
      <c r="K313" s="30" t="s">
        <v>5566</v>
      </c>
      <c r="L313" s="30">
        <v>19900511</v>
      </c>
      <c r="M313" s="30">
        <v>3</v>
      </c>
      <c r="N313" s="30"/>
      <c r="O313" s="33">
        <v>105</v>
      </c>
      <c r="P313" s="34">
        <f t="shared" si="8"/>
        <v>105</v>
      </c>
      <c r="Q313" s="118">
        <v>9.3413213188489296E-3</v>
      </c>
      <c r="R313" s="125"/>
      <c r="S313" s="125"/>
      <c r="T313" s="125"/>
      <c r="U313" s="125"/>
      <c r="V313" s="125"/>
      <c r="W313" s="125"/>
      <c r="X313" s="125"/>
      <c r="Y313" s="125"/>
      <c r="Z313" s="125"/>
      <c r="AA313" s="125"/>
      <c r="AB313" s="125"/>
      <c r="AC313" s="126">
        <f t="shared" si="9"/>
        <v>0</v>
      </c>
      <c r="AD313" s="125"/>
      <c r="AE313" s="113"/>
    </row>
    <row r="314" spans="1:31" x14ac:dyDescent="0.25">
      <c r="A314" s="22"/>
      <c r="B314" s="30" t="s">
        <v>11</v>
      </c>
      <c r="C314" s="31" t="s">
        <v>5570</v>
      </c>
      <c r="D314" s="31" t="s">
        <v>666</v>
      </c>
      <c r="E314" s="30" t="s">
        <v>667</v>
      </c>
      <c r="F314" s="31" t="s">
        <v>191</v>
      </c>
      <c r="G314" s="31" t="s">
        <v>5571</v>
      </c>
      <c r="H314" s="31" t="s">
        <v>668</v>
      </c>
      <c r="I314" s="32" t="s">
        <v>13</v>
      </c>
      <c r="J314" s="32" t="s">
        <v>110</v>
      </c>
      <c r="K314" s="30" t="s">
        <v>5569</v>
      </c>
      <c r="L314" s="30">
        <v>19900625</v>
      </c>
      <c r="M314" s="30">
        <v>1</v>
      </c>
      <c r="N314" s="30">
        <v>12</v>
      </c>
      <c r="O314" s="33">
        <v>29</v>
      </c>
      <c r="P314" s="34">
        <f t="shared" si="8"/>
        <v>20.5</v>
      </c>
      <c r="Q314" s="118">
        <v>1.5849966348598248E-2</v>
      </c>
      <c r="R314" s="125"/>
      <c r="S314" s="125"/>
      <c r="T314" s="125"/>
      <c r="U314" s="125"/>
      <c r="V314" s="125"/>
      <c r="W314" s="125"/>
      <c r="X314" s="125"/>
      <c r="Y314" s="125"/>
      <c r="Z314" s="125"/>
      <c r="AA314" s="125"/>
      <c r="AB314" s="125"/>
      <c r="AC314" s="126">
        <f t="shared" si="9"/>
        <v>0</v>
      </c>
      <c r="AD314" s="125"/>
      <c r="AE314" s="113"/>
    </row>
    <row r="315" spans="1:31" x14ac:dyDescent="0.25">
      <c r="A315" s="22"/>
      <c r="B315" s="30" t="s">
        <v>11</v>
      </c>
      <c r="C315" s="31" t="s">
        <v>5573</v>
      </c>
      <c r="D315" s="31" t="s">
        <v>5574</v>
      </c>
      <c r="E315" s="30" t="s">
        <v>73</v>
      </c>
      <c r="F315" s="31" t="s">
        <v>5575</v>
      </c>
      <c r="G315" s="31" t="s">
        <v>5576</v>
      </c>
      <c r="H315" s="31" t="s">
        <v>262</v>
      </c>
      <c r="I315" s="32" t="s">
        <v>13</v>
      </c>
      <c r="J315" s="32" t="s">
        <v>75</v>
      </c>
      <c r="K315" s="30" t="s">
        <v>5572</v>
      </c>
      <c r="L315" s="30">
        <v>19900840</v>
      </c>
      <c r="M315" s="30">
        <v>6</v>
      </c>
      <c r="N315" s="30">
        <v>2967</v>
      </c>
      <c r="O315" s="33">
        <v>5098</v>
      </c>
      <c r="P315" s="34">
        <f t="shared" si="8"/>
        <v>4032.5</v>
      </c>
      <c r="Q315" s="118">
        <v>0.24977864444018474</v>
      </c>
      <c r="R315" s="125"/>
      <c r="S315" s="125"/>
      <c r="T315" s="125"/>
      <c r="U315" s="125"/>
      <c r="V315" s="125"/>
      <c r="W315" s="125"/>
      <c r="X315" s="125"/>
      <c r="Y315" s="125"/>
      <c r="Z315" s="125"/>
      <c r="AA315" s="125"/>
      <c r="AB315" s="125"/>
      <c r="AC315" s="126">
        <f t="shared" si="9"/>
        <v>0</v>
      </c>
      <c r="AD315" s="125"/>
      <c r="AE315" s="113"/>
    </row>
    <row r="316" spans="1:31" x14ac:dyDescent="0.25">
      <c r="A316" s="22"/>
      <c r="B316" s="30" t="s">
        <v>11</v>
      </c>
      <c r="C316" s="31" t="s">
        <v>5373</v>
      </c>
      <c r="D316" s="31" t="s">
        <v>1371</v>
      </c>
      <c r="E316" s="30" t="s">
        <v>1372</v>
      </c>
      <c r="F316" s="31" t="s">
        <v>989</v>
      </c>
      <c r="G316" s="31" t="s">
        <v>1373</v>
      </c>
      <c r="H316" s="31" t="s">
        <v>1374</v>
      </c>
      <c r="I316" s="32" t="s">
        <v>13</v>
      </c>
      <c r="J316" s="32" t="s">
        <v>1375</v>
      </c>
      <c r="K316" s="30" t="s">
        <v>1376</v>
      </c>
      <c r="L316" s="30">
        <v>19900981</v>
      </c>
      <c r="M316" s="30">
        <v>1</v>
      </c>
      <c r="N316" s="30">
        <v>2</v>
      </c>
      <c r="O316" s="33">
        <v>1</v>
      </c>
      <c r="P316" s="34">
        <f t="shared" si="8"/>
        <v>1.5</v>
      </c>
      <c r="Q316" s="118">
        <v>1.6869143785647805E-3</v>
      </c>
      <c r="R316" s="125"/>
      <c r="S316" s="125"/>
      <c r="T316" s="125"/>
      <c r="U316" s="125"/>
      <c r="V316" s="125"/>
      <c r="W316" s="125"/>
      <c r="X316" s="125"/>
      <c r="Y316" s="125"/>
      <c r="Z316" s="125"/>
      <c r="AA316" s="125"/>
      <c r="AB316" s="125"/>
      <c r="AC316" s="126">
        <f t="shared" si="9"/>
        <v>0</v>
      </c>
      <c r="AD316" s="125"/>
      <c r="AE316" s="113"/>
    </row>
    <row r="317" spans="1:31" x14ac:dyDescent="0.25">
      <c r="A317" s="22"/>
      <c r="B317" s="30" t="s">
        <v>11</v>
      </c>
      <c r="C317" s="31" t="s">
        <v>5578</v>
      </c>
      <c r="D317" s="31" t="s">
        <v>5579</v>
      </c>
      <c r="E317" s="30"/>
      <c r="F317" s="31"/>
      <c r="G317" s="31"/>
      <c r="H317" s="31" t="s">
        <v>5580</v>
      </c>
      <c r="I317" s="32" t="s">
        <v>13</v>
      </c>
      <c r="J317" s="32" t="s">
        <v>4400</v>
      </c>
      <c r="K317" s="30" t="s">
        <v>5577</v>
      </c>
      <c r="L317" s="30">
        <v>19902058</v>
      </c>
      <c r="M317" s="30">
        <v>2</v>
      </c>
      <c r="N317" s="30"/>
      <c r="O317" s="33">
        <v>130</v>
      </c>
      <c r="P317" s="34">
        <f t="shared" si="8"/>
        <v>130</v>
      </c>
      <c r="Q317" s="118">
        <v>4.2032283265905787E-2</v>
      </c>
      <c r="R317" s="125"/>
      <c r="S317" s="125"/>
      <c r="T317" s="125"/>
      <c r="U317" s="125"/>
      <c r="V317" s="125"/>
      <c r="W317" s="125"/>
      <c r="X317" s="125"/>
      <c r="Y317" s="125"/>
      <c r="Z317" s="125"/>
      <c r="AA317" s="125"/>
      <c r="AB317" s="125"/>
      <c r="AC317" s="126">
        <f t="shared" si="9"/>
        <v>0</v>
      </c>
      <c r="AD317" s="125"/>
      <c r="AE317" s="113"/>
    </row>
    <row r="318" spans="1:31" x14ac:dyDescent="0.25">
      <c r="A318" s="22"/>
      <c r="B318" s="30" t="s">
        <v>11</v>
      </c>
      <c r="C318" s="31" t="s">
        <v>4798</v>
      </c>
      <c r="D318" s="31" t="s">
        <v>527</v>
      </c>
      <c r="E318" s="30" t="s">
        <v>85</v>
      </c>
      <c r="F318" s="31" t="s">
        <v>15</v>
      </c>
      <c r="G318" s="31" t="s">
        <v>5582</v>
      </c>
      <c r="H318" s="31" t="s">
        <v>528</v>
      </c>
      <c r="I318" s="32" t="s">
        <v>13</v>
      </c>
      <c r="J318" s="32" t="s">
        <v>368</v>
      </c>
      <c r="K318" s="30" t="s">
        <v>5581</v>
      </c>
      <c r="L318" s="30">
        <v>19902389</v>
      </c>
      <c r="M318" s="30">
        <v>3</v>
      </c>
      <c r="N318" s="30">
        <v>912</v>
      </c>
      <c r="O318" s="33">
        <v>1965</v>
      </c>
      <c r="P318" s="34">
        <f t="shared" si="8"/>
        <v>1438.5</v>
      </c>
      <c r="Q318" s="118">
        <v>0.12817726770612572</v>
      </c>
      <c r="R318" s="125"/>
      <c r="S318" s="125"/>
      <c r="T318" s="125"/>
      <c r="U318" s="125"/>
      <c r="V318" s="125"/>
      <c r="W318" s="125"/>
      <c r="X318" s="125"/>
      <c r="Y318" s="125"/>
      <c r="Z318" s="125"/>
      <c r="AA318" s="125"/>
      <c r="AB318" s="125"/>
      <c r="AC318" s="126">
        <f t="shared" si="9"/>
        <v>0</v>
      </c>
      <c r="AD318" s="125"/>
      <c r="AE318" s="113"/>
    </row>
    <row r="319" spans="1:31" x14ac:dyDescent="0.25">
      <c r="A319" s="22"/>
      <c r="B319" s="30" t="s">
        <v>11</v>
      </c>
      <c r="C319" s="31" t="s">
        <v>4798</v>
      </c>
      <c r="D319" s="31" t="s">
        <v>5584</v>
      </c>
      <c r="E319" s="30" t="s">
        <v>414</v>
      </c>
      <c r="F319" s="31" t="s">
        <v>15</v>
      </c>
      <c r="G319" s="31" t="s">
        <v>5585</v>
      </c>
      <c r="H319" s="31" t="s">
        <v>765</v>
      </c>
      <c r="I319" s="32" t="s">
        <v>13</v>
      </c>
      <c r="J319" s="32" t="s">
        <v>368</v>
      </c>
      <c r="K319" s="30" t="s">
        <v>5583</v>
      </c>
      <c r="L319" s="30">
        <v>19902391</v>
      </c>
      <c r="M319" s="30">
        <v>5</v>
      </c>
      <c r="N319" s="30">
        <v>2250</v>
      </c>
      <c r="O319" s="33">
        <v>752</v>
      </c>
      <c r="P319" s="34">
        <f t="shared" si="8"/>
        <v>1501</v>
      </c>
      <c r="Q319" s="118">
        <v>7.0884449697725671E-2</v>
      </c>
      <c r="R319" s="125"/>
      <c r="S319" s="125"/>
      <c r="T319" s="125"/>
      <c r="U319" s="125"/>
      <c r="V319" s="125"/>
      <c r="W319" s="125"/>
      <c r="X319" s="125"/>
      <c r="Y319" s="125"/>
      <c r="Z319" s="125"/>
      <c r="AA319" s="125"/>
      <c r="AB319" s="125"/>
      <c r="AC319" s="126">
        <f t="shared" si="9"/>
        <v>0</v>
      </c>
      <c r="AD319" s="125"/>
      <c r="AE319" s="113"/>
    </row>
    <row r="320" spans="1:31" x14ac:dyDescent="0.25">
      <c r="A320" s="22"/>
      <c r="B320" s="30" t="s">
        <v>11</v>
      </c>
      <c r="C320" s="31" t="s">
        <v>5587</v>
      </c>
      <c r="D320" s="31"/>
      <c r="E320" s="30"/>
      <c r="F320" s="31"/>
      <c r="G320" s="31"/>
      <c r="H320" s="31"/>
      <c r="I320" s="32" t="s">
        <v>13</v>
      </c>
      <c r="J320" s="32" t="s">
        <v>4400</v>
      </c>
      <c r="K320" s="30" t="s">
        <v>5586</v>
      </c>
      <c r="L320" s="30">
        <v>19902446</v>
      </c>
      <c r="M320" s="30">
        <v>4</v>
      </c>
      <c r="N320" s="30">
        <v>556</v>
      </c>
      <c r="O320" s="33">
        <v>1076</v>
      </c>
      <c r="P320" s="34">
        <f t="shared" si="8"/>
        <v>816</v>
      </c>
      <c r="Q320" s="118">
        <v>1.3980302912355617E-3</v>
      </c>
      <c r="R320" s="125"/>
      <c r="S320" s="125"/>
      <c r="T320" s="125"/>
      <c r="U320" s="125"/>
      <c r="V320" s="125"/>
      <c r="W320" s="125"/>
      <c r="X320" s="125"/>
      <c r="Y320" s="125"/>
      <c r="Z320" s="125"/>
      <c r="AA320" s="125"/>
      <c r="AB320" s="125"/>
      <c r="AC320" s="126">
        <f t="shared" si="9"/>
        <v>0</v>
      </c>
      <c r="AD320" s="125"/>
      <c r="AE320" s="113"/>
    </row>
    <row r="321" spans="1:31" x14ac:dyDescent="0.25">
      <c r="A321" s="22"/>
      <c r="B321" s="30" t="s">
        <v>11</v>
      </c>
      <c r="C321" s="31" t="s">
        <v>5059</v>
      </c>
      <c r="D321" s="31" t="s">
        <v>211</v>
      </c>
      <c r="E321" s="30" t="s">
        <v>5589</v>
      </c>
      <c r="F321" s="31" t="s">
        <v>212</v>
      </c>
      <c r="G321" s="31" t="s">
        <v>5590</v>
      </c>
      <c r="H321" s="31" t="s">
        <v>213</v>
      </c>
      <c r="I321" s="32" t="s">
        <v>13</v>
      </c>
      <c r="J321" s="32" t="s">
        <v>214</v>
      </c>
      <c r="K321" s="30" t="s">
        <v>5588</v>
      </c>
      <c r="L321" s="30">
        <v>19902533</v>
      </c>
      <c r="M321" s="30">
        <v>3</v>
      </c>
      <c r="N321" s="30">
        <v>192</v>
      </c>
      <c r="O321" s="33">
        <v>241</v>
      </c>
      <c r="P321" s="34">
        <f t="shared" si="8"/>
        <v>216.5</v>
      </c>
      <c r="Q321" s="118">
        <v>1.0138575065484041</v>
      </c>
      <c r="R321" s="125"/>
      <c r="S321" s="125"/>
      <c r="T321" s="125"/>
      <c r="U321" s="125"/>
      <c r="V321" s="125"/>
      <c r="W321" s="125"/>
      <c r="X321" s="125"/>
      <c r="Y321" s="125"/>
      <c r="Z321" s="125"/>
      <c r="AA321" s="125"/>
      <c r="AB321" s="125"/>
      <c r="AC321" s="126">
        <f t="shared" si="9"/>
        <v>0</v>
      </c>
      <c r="AD321" s="125"/>
      <c r="AE321" s="113"/>
    </row>
    <row r="322" spans="1:31" x14ac:dyDescent="0.25">
      <c r="A322" s="22"/>
      <c r="B322" s="30" t="s">
        <v>11</v>
      </c>
      <c r="C322" s="31" t="s">
        <v>5059</v>
      </c>
      <c r="D322" s="31" t="s">
        <v>1312</v>
      </c>
      <c r="E322" s="30" t="s">
        <v>5592</v>
      </c>
      <c r="F322" s="31" t="s">
        <v>212</v>
      </c>
      <c r="G322" s="31" t="s">
        <v>5593</v>
      </c>
      <c r="H322" s="31" t="s">
        <v>1313</v>
      </c>
      <c r="I322" s="32" t="s">
        <v>13</v>
      </c>
      <c r="J322" s="32" t="s">
        <v>214</v>
      </c>
      <c r="K322" s="30" t="s">
        <v>5591</v>
      </c>
      <c r="L322" s="30">
        <v>19902534</v>
      </c>
      <c r="M322" s="30">
        <v>4</v>
      </c>
      <c r="N322" s="30">
        <v>1</v>
      </c>
      <c r="O322" s="33">
        <v>2</v>
      </c>
      <c r="P322" s="34">
        <f t="shared" si="8"/>
        <v>1.5</v>
      </c>
      <c r="Q322" s="118">
        <v>4.5110462706167091E-3</v>
      </c>
      <c r="R322" s="125"/>
      <c r="S322" s="125"/>
      <c r="T322" s="125"/>
      <c r="U322" s="125"/>
      <c r="V322" s="125"/>
      <c r="W322" s="125"/>
      <c r="X322" s="125"/>
      <c r="Y322" s="125"/>
      <c r="Z322" s="125"/>
      <c r="AA322" s="125"/>
      <c r="AB322" s="125"/>
      <c r="AC322" s="126">
        <f t="shared" si="9"/>
        <v>0</v>
      </c>
      <c r="AD322" s="125"/>
      <c r="AE322" s="113"/>
    </row>
    <row r="323" spans="1:31" x14ac:dyDescent="0.25">
      <c r="A323" s="22"/>
      <c r="B323" s="30" t="s">
        <v>11</v>
      </c>
      <c r="C323" s="31" t="s">
        <v>5595</v>
      </c>
      <c r="D323" s="31" t="s">
        <v>5596</v>
      </c>
      <c r="E323" s="30"/>
      <c r="F323" s="31"/>
      <c r="G323" s="31"/>
      <c r="H323" s="31"/>
      <c r="I323" s="32" t="s">
        <v>13</v>
      </c>
      <c r="J323" s="32" t="s">
        <v>4400</v>
      </c>
      <c r="K323" s="30" t="s">
        <v>5594</v>
      </c>
      <c r="L323" s="30">
        <v>19902785</v>
      </c>
      <c r="M323" s="30">
        <v>3</v>
      </c>
      <c r="N323" s="30">
        <v>180</v>
      </c>
      <c r="O323" s="33">
        <v>750</v>
      </c>
      <c r="P323" s="34">
        <f t="shared" si="8"/>
        <v>465</v>
      </c>
      <c r="Q323" s="118">
        <v>4.4550288521316345E-2</v>
      </c>
      <c r="R323" s="125"/>
      <c r="S323" s="125"/>
      <c r="T323" s="125"/>
      <c r="U323" s="125"/>
      <c r="V323" s="125"/>
      <c r="W323" s="125"/>
      <c r="X323" s="125"/>
      <c r="Y323" s="125"/>
      <c r="Z323" s="125"/>
      <c r="AA323" s="125"/>
      <c r="AB323" s="125"/>
      <c r="AC323" s="126">
        <f t="shared" si="9"/>
        <v>0</v>
      </c>
      <c r="AD323" s="125"/>
      <c r="AE323" s="113"/>
    </row>
    <row r="324" spans="1:31" x14ac:dyDescent="0.25">
      <c r="A324" s="22"/>
      <c r="B324" s="30" t="s">
        <v>11</v>
      </c>
      <c r="C324" s="31" t="s">
        <v>5597</v>
      </c>
      <c r="D324" s="31"/>
      <c r="E324" s="30"/>
      <c r="F324" s="31"/>
      <c r="G324" s="31"/>
      <c r="H324" s="31"/>
      <c r="I324" s="32" t="s">
        <v>13</v>
      </c>
      <c r="J324" s="32" t="s">
        <v>4400</v>
      </c>
      <c r="K324" s="30" t="s">
        <v>1362</v>
      </c>
      <c r="L324" s="30">
        <v>19902990</v>
      </c>
      <c r="M324" s="30">
        <v>3</v>
      </c>
      <c r="N324" s="30">
        <v>14</v>
      </c>
      <c r="O324" s="33">
        <v>60</v>
      </c>
      <c r="P324" s="34">
        <f t="shared" si="8"/>
        <v>37</v>
      </c>
      <c r="Q324" s="118">
        <v>9.3363682043649913E-3</v>
      </c>
      <c r="R324" s="125"/>
      <c r="S324" s="125"/>
      <c r="T324" s="125"/>
      <c r="U324" s="125"/>
      <c r="V324" s="125"/>
      <c r="W324" s="125"/>
      <c r="X324" s="125"/>
      <c r="Y324" s="125"/>
      <c r="Z324" s="125"/>
      <c r="AA324" s="125"/>
      <c r="AB324" s="125"/>
      <c r="AC324" s="126">
        <f t="shared" si="9"/>
        <v>0</v>
      </c>
      <c r="AD324" s="125"/>
      <c r="AE324" s="113"/>
    </row>
    <row r="325" spans="1:31" x14ac:dyDescent="0.25">
      <c r="A325" s="22"/>
      <c r="B325" s="30" t="s">
        <v>11</v>
      </c>
      <c r="C325" s="31" t="s">
        <v>5598</v>
      </c>
      <c r="D325" s="31" t="s">
        <v>1077</v>
      </c>
      <c r="E325" s="30" t="s">
        <v>63</v>
      </c>
      <c r="F325" s="31" t="s">
        <v>15</v>
      </c>
      <c r="G325" s="31" t="s">
        <v>1078</v>
      </c>
      <c r="H325" s="31" t="s">
        <v>1079</v>
      </c>
      <c r="I325" s="32" t="s">
        <v>13</v>
      </c>
      <c r="J325" s="32" t="s">
        <v>1080</v>
      </c>
      <c r="K325" s="30" t="s">
        <v>1081</v>
      </c>
      <c r="L325" s="30">
        <v>19903260</v>
      </c>
      <c r="M325" s="30">
        <v>9</v>
      </c>
      <c r="N325" s="30">
        <v>540</v>
      </c>
      <c r="O325" s="33">
        <v>300</v>
      </c>
      <c r="P325" s="34">
        <f t="shared" si="8"/>
        <v>420</v>
      </c>
      <c r="Q325" s="118">
        <v>7.8722670999689756E-2</v>
      </c>
      <c r="R325" s="125"/>
      <c r="S325" s="125"/>
      <c r="T325" s="125"/>
      <c r="U325" s="125"/>
      <c r="V325" s="125"/>
      <c r="W325" s="125"/>
      <c r="X325" s="125"/>
      <c r="Y325" s="125"/>
      <c r="Z325" s="125"/>
      <c r="AA325" s="125"/>
      <c r="AB325" s="125"/>
      <c r="AC325" s="126">
        <f t="shared" si="9"/>
        <v>0</v>
      </c>
      <c r="AD325" s="125"/>
      <c r="AE325" s="113"/>
    </row>
    <row r="326" spans="1:31" x14ac:dyDescent="0.25">
      <c r="A326" s="22"/>
      <c r="B326" s="30" t="s">
        <v>11</v>
      </c>
      <c r="C326" s="31" t="s">
        <v>5600</v>
      </c>
      <c r="D326" s="31" t="s">
        <v>899</v>
      </c>
      <c r="E326" s="30" t="s">
        <v>900</v>
      </c>
      <c r="F326" s="31" t="s">
        <v>93</v>
      </c>
      <c r="G326" s="31" t="s">
        <v>5601</v>
      </c>
      <c r="H326" s="31" t="s">
        <v>901</v>
      </c>
      <c r="I326" s="32" t="s">
        <v>13</v>
      </c>
      <c r="J326" s="32" t="s">
        <v>902</v>
      </c>
      <c r="K326" s="30" t="s">
        <v>5599</v>
      </c>
      <c r="L326" s="30">
        <v>19904162</v>
      </c>
      <c r="M326" s="30">
        <v>2</v>
      </c>
      <c r="N326" s="30">
        <v>121</v>
      </c>
      <c r="O326" s="33">
        <v>224</v>
      </c>
      <c r="P326" s="34">
        <f t="shared" si="8"/>
        <v>172.5</v>
      </c>
      <c r="Q326" s="118">
        <v>9.7361317680352916E-2</v>
      </c>
      <c r="R326" s="125"/>
      <c r="S326" s="125"/>
      <c r="T326" s="125"/>
      <c r="U326" s="125"/>
      <c r="V326" s="125"/>
      <c r="W326" s="125"/>
      <c r="X326" s="125"/>
      <c r="Y326" s="125"/>
      <c r="Z326" s="125"/>
      <c r="AA326" s="125"/>
      <c r="AB326" s="125"/>
      <c r="AC326" s="126">
        <f t="shared" si="9"/>
        <v>0</v>
      </c>
      <c r="AD326" s="125"/>
      <c r="AE326" s="113"/>
    </row>
    <row r="327" spans="1:31" x14ac:dyDescent="0.25">
      <c r="A327" s="22"/>
      <c r="B327" s="30" t="s">
        <v>11</v>
      </c>
      <c r="C327" s="31" t="s">
        <v>5603</v>
      </c>
      <c r="D327" s="31" t="s">
        <v>956</v>
      </c>
      <c r="E327" s="30" t="s">
        <v>957</v>
      </c>
      <c r="F327" s="31" t="s">
        <v>36</v>
      </c>
      <c r="G327" s="31" t="s">
        <v>5604</v>
      </c>
      <c r="H327" s="31" t="s">
        <v>958</v>
      </c>
      <c r="I327" s="32" t="s">
        <v>13</v>
      </c>
      <c r="J327" s="32" t="s">
        <v>959</v>
      </c>
      <c r="K327" s="30" t="s">
        <v>5602</v>
      </c>
      <c r="L327" s="30">
        <v>19904368</v>
      </c>
      <c r="M327" s="30">
        <v>3</v>
      </c>
      <c r="N327" s="30">
        <v>120</v>
      </c>
      <c r="O327" s="33">
        <v>270</v>
      </c>
      <c r="P327" s="34">
        <f t="shared" si="8"/>
        <v>195</v>
      </c>
      <c r="Q327" s="118">
        <v>1.4734142775276757E-3</v>
      </c>
      <c r="R327" s="125"/>
      <c r="S327" s="125"/>
      <c r="T327" s="125"/>
      <c r="U327" s="125"/>
      <c r="V327" s="125"/>
      <c r="W327" s="125"/>
      <c r="X327" s="125"/>
      <c r="Y327" s="125"/>
      <c r="Z327" s="125"/>
      <c r="AA327" s="125"/>
      <c r="AB327" s="125"/>
      <c r="AC327" s="126">
        <f t="shared" si="9"/>
        <v>0</v>
      </c>
      <c r="AD327" s="125"/>
      <c r="AE327" s="113"/>
    </row>
    <row r="328" spans="1:31" x14ac:dyDescent="0.25">
      <c r="A328" s="22"/>
      <c r="B328" s="30" t="s">
        <v>11</v>
      </c>
      <c r="C328" s="31" t="s">
        <v>5606</v>
      </c>
      <c r="D328" s="31" t="s">
        <v>5607</v>
      </c>
      <c r="E328" s="30"/>
      <c r="F328" s="31"/>
      <c r="G328" s="31"/>
      <c r="H328" s="31" t="s">
        <v>5608</v>
      </c>
      <c r="I328" s="32" t="s">
        <v>13</v>
      </c>
      <c r="J328" s="32" t="s">
        <v>4400</v>
      </c>
      <c r="K328" s="30" t="s">
        <v>5605</v>
      </c>
      <c r="L328" s="30">
        <v>19904497</v>
      </c>
      <c r="M328" s="30">
        <v>5</v>
      </c>
      <c r="N328" s="30">
        <v>2</v>
      </c>
      <c r="O328" s="33">
        <v>2</v>
      </c>
      <c r="P328" s="34">
        <f t="shared" ref="P328:P391" si="10">AVERAGE(N328:O328)</f>
        <v>2</v>
      </c>
      <c r="Q328" s="118">
        <v>1.3556817115236753E-3</v>
      </c>
      <c r="R328" s="125"/>
      <c r="S328" s="125"/>
      <c r="T328" s="125"/>
      <c r="U328" s="125"/>
      <c r="V328" s="125"/>
      <c r="W328" s="125"/>
      <c r="X328" s="125"/>
      <c r="Y328" s="125"/>
      <c r="Z328" s="125"/>
      <c r="AA328" s="125"/>
      <c r="AB328" s="125"/>
      <c r="AC328" s="126">
        <f t="shared" ref="AC328:AC391" si="11">AB328*P328</f>
        <v>0</v>
      </c>
      <c r="AD328" s="125"/>
      <c r="AE328" s="113"/>
    </row>
    <row r="329" spans="1:31" x14ac:dyDescent="0.25">
      <c r="A329" s="22"/>
      <c r="B329" s="30" t="s">
        <v>11</v>
      </c>
      <c r="C329" s="31" t="s">
        <v>5609</v>
      </c>
      <c r="D329" s="31" t="s">
        <v>1085</v>
      </c>
      <c r="E329" s="30" t="s">
        <v>404</v>
      </c>
      <c r="F329" s="31" t="s">
        <v>100</v>
      </c>
      <c r="G329" s="31" t="s">
        <v>1086</v>
      </c>
      <c r="H329" s="31" t="s">
        <v>5610</v>
      </c>
      <c r="I329" s="32" t="s">
        <v>13</v>
      </c>
      <c r="J329" s="32" t="s">
        <v>790</v>
      </c>
      <c r="K329" s="30" t="s">
        <v>1087</v>
      </c>
      <c r="L329" s="30">
        <v>19904550</v>
      </c>
      <c r="M329" s="30">
        <v>3</v>
      </c>
      <c r="N329" s="30">
        <v>5</v>
      </c>
      <c r="O329" s="33">
        <v>6</v>
      </c>
      <c r="P329" s="34">
        <f t="shared" si="10"/>
        <v>5.5</v>
      </c>
      <c r="Q329" s="118">
        <v>2.1141342309486996E-3</v>
      </c>
      <c r="R329" s="125"/>
      <c r="S329" s="125"/>
      <c r="T329" s="125"/>
      <c r="U329" s="125"/>
      <c r="V329" s="125"/>
      <c r="W329" s="125"/>
      <c r="X329" s="125"/>
      <c r="Y329" s="125"/>
      <c r="Z329" s="125"/>
      <c r="AA329" s="125"/>
      <c r="AB329" s="125"/>
      <c r="AC329" s="126">
        <f t="shared" si="11"/>
        <v>0</v>
      </c>
      <c r="AD329" s="125"/>
      <c r="AE329" s="113"/>
    </row>
    <row r="330" spans="1:31" x14ac:dyDescent="0.25">
      <c r="A330" s="22"/>
      <c r="B330" s="30" t="s">
        <v>11</v>
      </c>
      <c r="C330" s="31" t="s">
        <v>5611</v>
      </c>
      <c r="D330" s="31" t="s">
        <v>755</v>
      </c>
      <c r="E330" s="30" t="s">
        <v>68</v>
      </c>
      <c r="F330" s="31" t="s">
        <v>15</v>
      </c>
      <c r="G330" s="31" t="s">
        <v>756</v>
      </c>
      <c r="H330" s="31" t="s">
        <v>5612</v>
      </c>
      <c r="I330" s="32" t="s">
        <v>13</v>
      </c>
      <c r="J330" s="32" t="s">
        <v>757</v>
      </c>
      <c r="K330" s="30" t="s">
        <v>758</v>
      </c>
      <c r="L330" s="30">
        <v>19905549</v>
      </c>
      <c r="M330" s="30">
        <v>1</v>
      </c>
      <c r="N330" s="30">
        <v>1740</v>
      </c>
      <c r="O330" s="33">
        <v>1440</v>
      </c>
      <c r="P330" s="34">
        <f t="shared" si="10"/>
        <v>1590</v>
      </c>
      <c r="Q330" s="118">
        <v>1.7811443614299226E-2</v>
      </c>
      <c r="R330" s="125"/>
      <c r="S330" s="125"/>
      <c r="T330" s="125"/>
      <c r="U330" s="125"/>
      <c r="V330" s="125"/>
      <c r="W330" s="125"/>
      <c r="X330" s="125"/>
      <c r="Y330" s="125"/>
      <c r="Z330" s="125"/>
      <c r="AA330" s="125"/>
      <c r="AB330" s="125"/>
      <c r="AC330" s="126">
        <f t="shared" si="11"/>
        <v>0</v>
      </c>
      <c r="AD330" s="125"/>
      <c r="AE330" s="113"/>
    </row>
    <row r="331" spans="1:31" x14ac:dyDescent="0.25">
      <c r="A331" s="22"/>
      <c r="B331" s="30" t="s">
        <v>11</v>
      </c>
      <c r="C331" s="31" t="s">
        <v>5614</v>
      </c>
      <c r="D331" s="31" t="s">
        <v>5615</v>
      </c>
      <c r="E331" s="30"/>
      <c r="F331" s="31"/>
      <c r="G331" s="31"/>
      <c r="H331" s="31" t="s">
        <v>5616</v>
      </c>
      <c r="I331" s="32" t="s">
        <v>13</v>
      </c>
      <c r="J331" s="32" t="s">
        <v>4400</v>
      </c>
      <c r="K331" s="30" t="s">
        <v>5613</v>
      </c>
      <c r="L331" s="30">
        <v>19908192</v>
      </c>
      <c r="M331" s="30">
        <v>2</v>
      </c>
      <c r="N331" s="30"/>
      <c r="O331" s="33">
        <v>30</v>
      </c>
      <c r="P331" s="34">
        <f t="shared" si="10"/>
        <v>30</v>
      </c>
      <c r="Q331" s="118">
        <v>3.8350944075183691E-4</v>
      </c>
      <c r="R331" s="125"/>
      <c r="S331" s="125"/>
      <c r="T331" s="125"/>
      <c r="U331" s="125"/>
      <c r="V331" s="125"/>
      <c r="W331" s="125"/>
      <c r="X331" s="125"/>
      <c r="Y331" s="125"/>
      <c r="Z331" s="125"/>
      <c r="AA331" s="125"/>
      <c r="AB331" s="125"/>
      <c r="AC331" s="126">
        <f t="shared" si="11"/>
        <v>0</v>
      </c>
      <c r="AD331" s="125"/>
      <c r="AE331" s="113"/>
    </row>
    <row r="332" spans="1:31" x14ac:dyDescent="0.25">
      <c r="A332" s="22"/>
      <c r="B332" s="30" t="s">
        <v>11</v>
      </c>
      <c r="C332" s="31" t="s">
        <v>5617</v>
      </c>
      <c r="D332" s="31" t="s">
        <v>644</v>
      </c>
      <c r="E332" s="30" t="s">
        <v>645</v>
      </c>
      <c r="F332" s="31" t="s">
        <v>28</v>
      </c>
      <c r="G332" s="31" t="s">
        <v>646</v>
      </c>
      <c r="H332" s="31" t="s">
        <v>647</v>
      </c>
      <c r="I332" s="32" t="s">
        <v>13</v>
      </c>
      <c r="J332" s="32" t="s">
        <v>279</v>
      </c>
      <c r="K332" s="30" t="s">
        <v>648</v>
      </c>
      <c r="L332" s="30">
        <v>19908242</v>
      </c>
      <c r="M332" s="30">
        <v>1</v>
      </c>
      <c r="N332" s="30">
        <v>52</v>
      </c>
      <c r="O332" s="33">
        <v>37</v>
      </c>
      <c r="P332" s="34">
        <f t="shared" si="10"/>
        <v>44.5</v>
      </c>
      <c r="Q332" s="118">
        <v>0.13026068750210013</v>
      </c>
      <c r="R332" s="125"/>
      <c r="S332" s="125"/>
      <c r="T332" s="125"/>
      <c r="U332" s="125"/>
      <c r="V332" s="125"/>
      <c r="W332" s="125"/>
      <c r="X332" s="125"/>
      <c r="Y332" s="125"/>
      <c r="Z332" s="125"/>
      <c r="AA332" s="125"/>
      <c r="AB332" s="125"/>
      <c r="AC332" s="126">
        <f t="shared" si="11"/>
        <v>0</v>
      </c>
      <c r="AD332" s="125"/>
      <c r="AE332" s="113"/>
    </row>
    <row r="333" spans="1:31" x14ac:dyDescent="0.25">
      <c r="A333" s="22"/>
      <c r="B333" s="30" t="s">
        <v>11</v>
      </c>
      <c r="C333" s="31" t="s">
        <v>5618</v>
      </c>
      <c r="D333" s="31" t="s">
        <v>838</v>
      </c>
      <c r="E333" s="30" t="s">
        <v>5619</v>
      </c>
      <c r="F333" s="31" t="s">
        <v>139</v>
      </c>
      <c r="G333" s="31" t="s">
        <v>839</v>
      </c>
      <c r="H333" s="31" t="s">
        <v>5620</v>
      </c>
      <c r="I333" s="32" t="s">
        <v>13</v>
      </c>
      <c r="J333" s="32" t="s">
        <v>303</v>
      </c>
      <c r="K333" s="30" t="s">
        <v>840</v>
      </c>
      <c r="L333" s="30">
        <v>19908253</v>
      </c>
      <c r="M333" s="30">
        <v>1</v>
      </c>
      <c r="N333" s="30">
        <v>462</v>
      </c>
      <c r="O333" s="33">
        <v>370</v>
      </c>
      <c r="P333" s="34">
        <f t="shared" si="10"/>
        <v>416</v>
      </c>
      <c r="Q333" s="118">
        <v>5.3606390252169695E-3</v>
      </c>
      <c r="R333" s="125"/>
      <c r="S333" s="125"/>
      <c r="T333" s="125"/>
      <c r="U333" s="125"/>
      <c r="V333" s="125"/>
      <c r="W333" s="125"/>
      <c r="X333" s="125"/>
      <c r="Y333" s="125"/>
      <c r="Z333" s="125"/>
      <c r="AA333" s="125"/>
      <c r="AB333" s="125"/>
      <c r="AC333" s="126">
        <f t="shared" si="11"/>
        <v>0</v>
      </c>
      <c r="AD333" s="125"/>
      <c r="AE333" s="113"/>
    </row>
    <row r="334" spans="1:31" x14ac:dyDescent="0.25">
      <c r="A334" s="22"/>
      <c r="B334" s="30" t="s">
        <v>11</v>
      </c>
      <c r="C334" s="31" t="s">
        <v>5622</v>
      </c>
      <c r="D334" s="31"/>
      <c r="E334" s="30"/>
      <c r="F334" s="31"/>
      <c r="G334" s="31"/>
      <c r="H334" s="31"/>
      <c r="I334" s="32" t="s">
        <v>13</v>
      </c>
      <c r="J334" s="32" t="s">
        <v>4400</v>
      </c>
      <c r="K334" s="30" t="s">
        <v>5621</v>
      </c>
      <c r="L334" s="30">
        <v>19908545</v>
      </c>
      <c r="M334" s="30">
        <v>3</v>
      </c>
      <c r="N334" s="30"/>
      <c r="O334" s="33">
        <v>30</v>
      </c>
      <c r="P334" s="34">
        <f t="shared" si="10"/>
        <v>30</v>
      </c>
      <c r="Q334" s="118">
        <v>1.4075191846149887E-3</v>
      </c>
      <c r="R334" s="125"/>
      <c r="S334" s="125"/>
      <c r="T334" s="125"/>
      <c r="U334" s="125"/>
      <c r="V334" s="125"/>
      <c r="W334" s="125"/>
      <c r="X334" s="125"/>
      <c r="Y334" s="125"/>
      <c r="Z334" s="125"/>
      <c r="AA334" s="125"/>
      <c r="AB334" s="125"/>
      <c r="AC334" s="126">
        <f t="shared" si="11"/>
        <v>0</v>
      </c>
      <c r="AD334" s="125"/>
      <c r="AE334" s="113"/>
    </row>
    <row r="335" spans="1:31" x14ac:dyDescent="0.25">
      <c r="A335" s="22"/>
      <c r="B335" s="30" t="s">
        <v>11</v>
      </c>
      <c r="C335" s="31" t="s">
        <v>5624</v>
      </c>
      <c r="D335" s="31" t="s">
        <v>5625</v>
      </c>
      <c r="E335" s="30" t="s">
        <v>5626</v>
      </c>
      <c r="F335" s="31" t="s">
        <v>5627</v>
      </c>
      <c r="G335" s="31" t="s">
        <v>5628</v>
      </c>
      <c r="H335" s="31" t="s">
        <v>1142</v>
      </c>
      <c r="I335" s="32" t="s">
        <v>13</v>
      </c>
      <c r="J335" s="32" t="s">
        <v>4400</v>
      </c>
      <c r="K335" s="30" t="s">
        <v>5623</v>
      </c>
      <c r="L335" s="30">
        <v>19910346</v>
      </c>
      <c r="M335" s="30">
        <v>16</v>
      </c>
      <c r="N335" s="30"/>
      <c r="O335" s="33">
        <v>300</v>
      </c>
      <c r="P335" s="34">
        <f t="shared" si="10"/>
        <v>300</v>
      </c>
      <c r="Q335" s="118">
        <v>2.1692664586856474E-2</v>
      </c>
      <c r="R335" s="125"/>
      <c r="S335" s="125"/>
      <c r="T335" s="125"/>
      <c r="U335" s="125"/>
      <c r="V335" s="125"/>
      <c r="W335" s="125"/>
      <c r="X335" s="125"/>
      <c r="Y335" s="125"/>
      <c r="Z335" s="125"/>
      <c r="AA335" s="125"/>
      <c r="AB335" s="125"/>
      <c r="AC335" s="126">
        <f t="shared" si="11"/>
        <v>0</v>
      </c>
      <c r="AD335" s="125"/>
      <c r="AE335" s="113"/>
    </row>
    <row r="336" spans="1:31" x14ac:dyDescent="0.25">
      <c r="A336" s="22"/>
      <c r="B336" s="30" t="s">
        <v>11</v>
      </c>
      <c r="C336" s="31" t="s">
        <v>5629</v>
      </c>
      <c r="D336" s="31" t="s">
        <v>5629</v>
      </c>
      <c r="E336" s="30"/>
      <c r="F336" s="31" t="s">
        <v>5212</v>
      </c>
      <c r="G336" s="31" t="s">
        <v>5630</v>
      </c>
      <c r="H336" s="31" t="s">
        <v>1119</v>
      </c>
      <c r="I336" s="32" t="s">
        <v>13</v>
      </c>
      <c r="J336" s="32" t="s">
        <v>4400</v>
      </c>
      <c r="K336" s="30" t="s">
        <v>1120</v>
      </c>
      <c r="L336" s="30">
        <v>19911224</v>
      </c>
      <c r="M336" s="30">
        <v>1</v>
      </c>
      <c r="N336" s="30">
        <v>2</v>
      </c>
      <c r="O336" s="33">
        <v>10</v>
      </c>
      <c r="P336" s="34">
        <f t="shared" si="10"/>
        <v>6</v>
      </c>
      <c r="Q336" s="118">
        <v>7.4804109474481981E-4</v>
      </c>
      <c r="R336" s="125"/>
      <c r="S336" s="125"/>
      <c r="T336" s="125"/>
      <c r="U336" s="125"/>
      <c r="V336" s="125"/>
      <c r="W336" s="125"/>
      <c r="X336" s="125"/>
      <c r="Y336" s="125"/>
      <c r="Z336" s="125"/>
      <c r="AA336" s="125"/>
      <c r="AB336" s="125"/>
      <c r="AC336" s="126">
        <f t="shared" si="11"/>
        <v>0</v>
      </c>
      <c r="AD336" s="125"/>
      <c r="AE336" s="113"/>
    </row>
    <row r="337" spans="1:31" x14ac:dyDescent="0.25">
      <c r="A337" s="22"/>
      <c r="B337" s="30" t="s">
        <v>11</v>
      </c>
      <c r="C337" s="31" t="s">
        <v>5631</v>
      </c>
      <c r="D337" s="31" t="s">
        <v>1392</v>
      </c>
      <c r="E337" s="30" t="s">
        <v>414</v>
      </c>
      <c r="F337" s="31" t="s">
        <v>305</v>
      </c>
      <c r="G337" s="31" t="s">
        <v>1393</v>
      </c>
      <c r="H337" s="31" t="s">
        <v>1394</v>
      </c>
      <c r="I337" s="32" t="s">
        <v>13</v>
      </c>
      <c r="J337" s="32" t="s">
        <v>1395</v>
      </c>
      <c r="K337" s="30" t="s">
        <v>1396</v>
      </c>
      <c r="L337" s="30">
        <v>19912760</v>
      </c>
      <c r="M337" s="30">
        <v>1</v>
      </c>
      <c r="N337" s="30">
        <v>1</v>
      </c>
      <c r="O337" s="33">
        <v>1</v>
      </c>
      <c r="P337" s="34">
        <f t="shared" si="10"/>
        <v>1</v>
      </c>
      <c r="Q337" s="118">
        <v>3.1234274040613515E-3</v>
      </c>
      <c r="R337" s="125"/>
      <c r="S337" s="125"/>
      <c r="T337" s="125"/>
      <c r="U337" s="125"/>
      <c r="V337" s="125"/>
      <c r="W337" s="125"/>
      <c r="X337" s="125"/>
      <c r="Y337" s="125"/>
      <c r="Z337" s="125"/>
      <c r="AA337" s="125"/>
      <c r="AB337" s="125"/>
      <c r="AC337" s="126">
        <f t="shared" si="11"/>
        <v>0</v>
      </c>
      <c r="AD337" s="125"/>
      <c r="AE337" s="113"/>
    </row>
    <row r="338" spans="1:31" x14ac:dyDescent="0.25">
      <c r="A338" s="22"/>
      <c r="B338" s="30" t="s">
        <v>11</v>
      </c>
      <c r="C338" s="31" t="s">
        <v>4802</v>
      </c>
      <c r="D338" s="38" t="s">
        <v>1415</v>
      </c>
      <c r="E338" s="30" t="s">
        <v>63</v>
      </c>
      <c r="F338" s="31" t="s">
        <v>36</v>
      </c>
      <c r="G338" s="31" t="s">
        <v>1416</v>
      </c>
      <c r="H338" s="31" t="s">
        <v>1417</v>
      </c>
      <c r="I338" s="32" t="s">
        <v>13</v>
      </c>
      <c r="J338" s="32" t="s">
        <v>65</v>
      </c>
      <c r="K338" s="30" t="s">
        <v>1418</v>
      </c>
      <c r="L338" s="30">
        <v>19985887</v>
      </c>
      <c r="M338" s="30">
        <v>6</v>
      </c>
      <c r="N338" s="30">
        <v>7</v>
      </c>
      <c r="O338" s="33">
        <v>14</v>
      </c>
      <c r="P338" s="34">
        <f t="shared" si="10"/>
        <v>10.5</v>
      </c>
      <c r="Q338" s="118">
        <v>4.2528692965848022E-4</v>
      </c>
      <c r="R338" s="125"/>
      <c r="S338" s="125"/>
      <c r="T338" s="125"/>
      <c r="U338" s="125"/>
      <c r="V338" s="125"/>
      <c r="W338" s="125"/>
      <c r="X338" s="125"/>
      <c r="Y338" s="125"/>
      <c r="Z338" s="125"/>
      <c r="AA338" s="125"/>
      <c r="AB338" s="125"/>
      <c r="AC338" s="126">
        <f t="shared" si="11"/>
        <v>0</v>
      </c>
      <c r="AD338" s="125"/>
      <c r="AE338" s="113"/>
    </row>
    <row r="339" spans="1:31" x14ac:dyDescent="0.25">
      <c r="A339" s="22"/>
      <c r="B339" s="30" t="s">
        <v>11</v>
      </c>
      <c r="C339" s="31" t="s">
        <v>5059</v>
      </c>
      <c r="D339" s="31" t="s">
        <v>502</v>
      </c>
      <c r="E339" s="30" t="s">
        <v>5633</v>
      </c>
      <c r="F339" s="31" t="s">
        <v>109</v>
      </c>
      <c r="G339" s="31" t="s">
        <v>5634</v>
      </c>
      <c r="H339" s="31" t="s">
        <v>503</v>
      </c>
      <c r="I339" s="32" t="s">
        <v>13</v>
      </c>
      <c r="J339" s="32" t="s">
        <v>214</v>
      </c>
      <c r="K339" s="30" t="s">
        <v>5632</v>
      </c>
      <c r="L339" s="30">
        <v>19913258</v>
      </c>
      <c r="M339" s="30">
        <v>1</v>
      </c>
      <c r="N339" s="30">
        <v>33</v>
      </c>
      <c r="O339" s="33">
        <v>48</v>
      </c>
      <c r="P339" s="34">
        <f t="shared" si="10"/>
        <v>40.5</v>
      </c>
      <c r="Q339" s="118">
        <v>0.19214653259837727</v>
      </c>
      <c r="R339" s="125"/>
      <c r="S339" s="125"/>
      <c r="T339" s="125"/>
      <c r="U339" s="125"/>
      <c r="V339" s="125"/>
      <c r="W339" s="125"/>
      <c r="X339" s="125"/>
      <c r="Y339" s="125"/>
      <c r="Z339" s="125"/>
      <c r="AA339" s="125"/>
      <c r="AB339" s="125"/>
      <c r="AC339" s="126">
        <f t="shared" si="11"/>
        <v>0</v>
      </c>
      <c r="AD339" s="125"/>
      <c r="AE339" s="113"/>
    </row>
    <row r="340" spans="1:31" x14ac:dyDescent="0.25">
      <c r="A340" s="22"/>
      <c r="B340" s="30" t="s">
        <v>11</v>
      </c>
      <c r="C340" s="31" t="s">
        <v>5636</v>
      </c>
      <c r="D340" s="31"/>
      <c r="E340" s="30"/>
      <c r="F340" s="31"/>
      <c r="G340" s="31"/>
      <c r="H340" s="31"/>
      <c r="I340" s="32" t="s">
        <v>13</v>
      </c>
      <c r="J340" s="32" t="s">
        <v>4400</v>
      </c>
      <c r="K340" s="30" t="s">
        <v>5635</v>
      </c>
      <c r="L340" s="30">
        <v>19913730</v>
      </c>
      <c r="M340" s="30">
        <v>1</v>
      </c>
      <c r="N340" s="30">
        <v>120</v>
      </c>
      <c r="O340" s="33">
        <v>90</v>
      </c>
      <c r="P340" s="34">
        <f t="shared" si="10"/>
        <v>105</v>
      </c>
      <c r="Q340" s="118">
        <v>9.4743964589861007E-2</v>
      </c>
      <c r="R340" s="125"/>
      <c r="S340" s="125"/>
      <c r="T340" s="125"/>
      <c r="U340" s="125"/>
      <c r="V340" s="125"/>
      <c r="W340" s="125"/>
      <c r="X340" s="125"/>
      <c r="Y340" s="125"/>
      <c r="Z340" s="125"/>
      <c r="AA340" s="125"/>
      <c r="AB340" s="125"/>
      <c r="AC340" s="126">
        <f t="shared" si="11"/>
        <v>0</v>
      </c>
      <c r="AD340" s="125"/>
      <c r="AE340" s="113"/>
    </row>
    <row r="341" spans="1:31" x14ac:dyDescent="0.25">
      <c r="A341" s="22"/>
      <c r="B341" s="30" t="s">
        <v>11</v>
      </c>
      <c r="C341" s="31" t="s">
        <v>5637</v>
      </c>
      <c r="D341" s="31" t="s">
        <v>5637</v>
      </c>
      <c r="E341" s="30"/>
      <c r="F341" s="31" t="s">
        <v>5299</v>
      </c>
      <c r="G341" s="31" t="s">
        <v>1359</v>
      </c>
      <c r="H341" s="31" t="s">
        <v>5638</v>
      </c>
      <c r="I341" s="32" t="s">
        <v>13</v>
      </c>
      <c r="J341" s="32" t="s">
        <v>4400</v>
      </c>
      <c r="K341" s="30" t="s">
        <v>1361</v>
      </c>
      <c r="L341" s="30">
        <v>19914533</v>
      </c>
      <c r="M341" s="30">
        <v>1</v>
      </c>
      <c r="N341" s="30"/>
      <c r="O341" s="33">
        <v>60</v>
      </c>
      <c r="P341" s="34">
        <f t="shared" si="10"/>
        <v>60</v>
      </c>
      <c r="Q341" s="118">
        <v>3.3793639449342272E-2</v>
      </c>
      <c r="R341" s="125"/>
      <c r="S341" s="125"/>
      <c r="T341" s="125"/>
      <c r="U341" s="125"/>
      <c r="V341" s="125"/>
      <c r="W341" s="125"/>
      <c r="X341" s="125"/>
      <c r="Y341" s="125"/>
      <c r="Z341" s="125"/>
      <c r="AA341" s="125"/>
      <c r="AB341" s="125"/>
      <c r="AC341" s="126">
        <f t="shared" si="11"/>
        <v>0</v>
      </c>
      <c r="AD341" s="125"/>
      <c r="AE341" s="113"/>
    </row>
    <row r="342" spans="1:31" x14ac:dyDescent="0.25">
      <c r="A342" s="22"/>
      <c r="B342" s="30" t="s">
        <v>11</v>
      </c>
      <c r="C342" s="31" t="s">
        <v>5383</v>
      </c>
      <c r="D342" s="31" t="s">
        <v>5383</v>
      </c>
      <c r="E342" s="30"/>
      <c r="F342" s="31" t="s">
        <v>1566</v>
      </c>
      <c r="G342" s="31" t="s">
        <v>5640</v>
      </c>
      <c r="H342" s="31" t="s">
        <v>655</v>
      </c>
      <c r="I342" s="32" t="s">
        <v>13</v>
      </c>
      <c r="J342" s="32" t="s">
        <v>4400</v>
      </c>
      <c r="K342" s="30" t="s">
        <v>5639</v>
      </c>
      <c r="L342" s="30">
        <v>19914656</v>
      </c>
      <c r="M342" s="30">
        <v>5</v>
      </c>
      <c r="N342" s="30">
        <v>59</v>
      </c>
      <c r="O342" s="33">
        <v>739</v>
      </c>
      <c r="P342" s="34">
        <f t="shared" si="10"/>
        <v>399</v>
      </c>
      <c r="Q342" s="118">
        <v>3.8211246478208789E-3</v>
      </c>
      <c r="R342" s="125"/>
      <c r="S342" s="125"/>
      <c r="T342" s="125"/>
      <c r="U342" s="125"/>
      <c r="V342" s="125"/>
      <c r="W342" s="125"/>
      <c r="X342" s="125"/>
      <c r="Y342" s="125"/>
      <c r="Z342" s="125"/>
      <c r="AA342" s="125"/>
      <c r="AB342" s="125"/>
      <c r="AC342" s="126">
        <f t="shared" si="11"/>
        <v>0</v>
      </c>
      <c r="AD342" s="125"/>
      <c r="AE342" s="113"/>
    </row>
    <row r="343" spans="1:31" x14ac:dyDescent="0.25">
      <c r="A343" s="22"/>
      <c r="B343" s="30" t="s">
        <v>11</v>
      </c>
      <c r="C343" s="31" t="s">
        <v>4798</v>
      </c>
      <c r="D343" s="31" t="s">
        <v>365</v>
      </c>
      <c r="E343" s="30" t="s">
        <v>85</v>
      </c>
      <c r="F343" s="31" t="s">
        <v>15</v>
      </c>
      <c r="G343" s="31" t="s">
        <v>5642</v>
      </c>
      <c r="H343" s="31" t="s">
        <v>367</v>
      </c>
      <c r="I343" s="32" t="s">
        <v>13</v>
      </c>
      <c r="J343" s="32" t="s">
        <v>368</v>
      </c>
      <c r="K343" s="30" t="s">
        <v>5641</v>
      </c>
      <c r="L343" s="30">
        <v>19914657</v>
      </c>
      <c r="M343" s="30">
        <v>3</v>
      </c>
      <c r="N343" s="30">
        <v>2670</v>
      </c>
      <c r="O343" s="33">
        <v>2595</v>
      </c>
      <c r="P343" s="34">
        <f t="shared" si="10"/>
        <v>2632.5</v>
      </c>
      <c r="Q343" s="118">
        <v>6.5532669901666972E-3</v>
      </c>
      <c r="R343" s="125"/>
      <c r="S343" s="125"/>
      <c r="T343" s="125"/>
      <c r="U343" s="125"/>
      <c r="V343" s="125"/>
      <c r="W343" s="125"/>
      <c r="X343" s="125"/>
      <c r="Y343" s="125"/>
      <c r="Z343" s="125"/>
      <c r="AA343" s="125"/>
      <c r="AB343" s="125"/>
      <c r="AC343" s="126">
        <f t="shared" si="11"/>
        <v>0</v>
      </c>
      <c r="AD343" s="125"/>
      <c r="AE343" s="113"/>
    </row>
    <row r="344" spans="1:31" x14ac:dyDescent="0.25">
      <c r="A344" s="22"/>
      <c r="B344" s="30" t="s">
        <v>11</v>
      </c>
      <c r="C344" s="31" t="s">
        <v>5644</v>
      </c>
      <c r="D344" s="31" t="s">
        <v>772</v>
      </c>
      <c r="E344" s="30" t="s">
        <v>97</v>
      </c>
      <c r="F344" s="31" t="s">
        <v>18</v>
      </c>
      <c r="G344" s="31" t="s">
        <v>5645</v>
      </c>
      <c r="H344" s="31" t="s">
        <v>773</v>
      </c>
      <c r="I344" s="32" t="s">
        <v>13</v>
      </c>
      <c r="J344" s="32" t="s">
        <v>774</v>
      </c>
      <c r="K344" s="30" t="s">
        <v>5643</v>
      </c>
      <c r="L344" s="30">
        <v>19914806</v>
      </c>
      <c r="M344" s="30">
        <v>3</v>
      </c>
      <c r="N344" s="30">
        <v>202</v>
      </c>
      <c r="O344" s="33">
        <v>585</v>
      </c>
      <c r="P344" s="34">
        <f t="shared" si="10"/>
        <v>393.5</v>
      </c>
      <c r="Q344" s="118">
        <v>1.3483453911793961E-3</v>
      </c>
      <c r="R344" s="125"/>
      <c r="S344" s="125"/>
      <c r="T344" s="125"/>
      <c r="U344" s="125"/>
      <c r="V344" s="125"/>
      <c r="W344" s="125"/>
      <c r="X344" s="125"/>
      <c r="Y344" s="125"/>
      <c r="Z344" s="125"/>
      <c r="AA344" s="125"/>
      <c r="AB344" s="125"/>
      <c r="AC344" s="126">
        <f t="shared" si="11"/>
        <v>0</v>
      </c>
      <c r="AD344" s="125"/>
      <c r="AE344" s="113"/>
    </row>
    <row r="345" spans="1:31" x14ac:dyDescent="0.25">
      <c r="A345" s="22"/>
      <c r="B345" s="30" t="s">
        <v>11</v>
      </c>
      <c r="C345" s="31" t="s">
        <v>5647</v>
      </c>
      <c r="D345" s="31" t="s">
        <v>5648</v>
      </c>
      <c r="E345" s="30"/>
      <c r="F345" s="31"/>
      <c r="G345" s="31"/>
      <c r="H345" s="31" t="s">
        <v>5649</v>
      </c>
      <c r="I345" s="32" t="s">
        <v>13</v>
      </c>
      <c r="J345" s="32" t="s">
        <v>4400</v>
      </c>
      <c r="K345" s="30" t="s">
        <v>5646</v>
      </c>
      <c r="L345" s="30">
        <v>19915411</v>
      </c>
      <c r="M345" s="30">
        <v>2</v>
      </c>
      <c r="N345" s="30"/>
      <c r="O345" s="33">
        <v>330</v>
      </c>
      <c r="P345" s="34">
        <f t="shared" si="10"/>
        <v>330</v>
      </c>
      <c r="Q345" s="118">
        <v>2.5804518384608129E-2</v>
      </c>
      <c r="R345" s="125"/>
      <c r="S345" s="125"/>
      <c r="T345" s="125"/>
      <c r="U345" s="125"/>
      <c r="V345" s="125"/>
      <c r="W345" s="125"/>
      <c r="X345" s="125"/>
      <c r="Y345" s="125"/>
      <c r="Z345" s="125"/>
      <c r="AA345" s="125"/>
      <c r="AB345" s="125"/>
      <c r="AC345" s="126">
        <f t="shared" si="11"/>
        <v>0</v>
      </c>
      <c r="AD345" s="125"/>
      <c r="AE345" s="113"/>
    </row>
    <row r="346" spans="1:31" x14ac:dyDescent="0.25">
      <c r="A346" s="22"/>
      <c r="B346" s="30" t="s">
        <v>11</v>
      </c>
      <c r="C346" s="31" t="s">
        <v>5651</v>
      </c>
      <c r="D346" s="31" t="s">
        <v>5648</v>
      </c>
      <c r="E346" s="30" t="s">
        <v>236</v>
      </c>
      <c r="F346" s="31" t="s">
        <v>15</v>
      </c>
      <c r="G346" s="31" t="s">
        <v>5652</v>
      </c>
      <c r="H346" s="31" t="s">
        <v>249</v>
      </c>
      <c r="I346" s="32" t="s">
        <v>13</v>
      </c>
      <c r="J346" s="32" t="s">
        <v>164</v>
      </c>
      <c r="K346" s="30" t="s">
        <v>5650</v>
      </c>
      <c r="L346" s="30">
        <v>19915412</v>
      </c>
      <c r="M346" s="30">
        <v>3</v>
      </c>
      <c r="N346" s="30">
        <v>4556</v>
      </c>
      <c r="O346" s="33">
        <v>6390</v>
      </c>
      <c r="P346" s="34">
        <f t="shared" si="10"/>
        <v>5473</v>
      </c>
      <c r="Q346" s="118">
        <v>2.4643995973260862</v>
      </c>
      <c r="R346" s="125"/>
      <c r="S346" s="125"/>
      <c r="T346" s="125"/>
      <c r="U346" s="125"/>
      <c r="V346" s="125"/>
      <c r="W346" s="125"/>
      <c r="X346" s="125"/>
      <c r="Y346" s="125"/>
      <c r="Z346" s="125"/>
      <c r="AA346" s="125"/>
      <c r="AB346" s="125"/>
      <c r="AC346" s="126">
        <f t="shared" si="11"/>
        <v>0</v>
      </c>
      <c r="AD346" s="125"/>
      <c r="AE346" s="113"/>
    </row>
    <row r="347" spans="1:31" x14ac:dyDescent="0.25">
      <c r="A347" s="22"/>
      <c r="B347" s="30" t="s">
        <v>11</v>
      </c>
      <c r="C347" s="31" t="s">
        <v>5654</v>
      </c>
      <c r="D347" s="31"/>
      <c r="E347" s="30"/>
      <c r="F347" s="31"/>
      <c r="G347" s="31"/>
      <c r="H347" s="31"/>
      <c r="I347" s="32" t="s">
        <v>13</v>
      </c>
      <c r="J347" s="32" t="s">
        <v>4400</v>
      </c>
      <c r="K347" s="30" t="s">
        <v>5653</v>
      </c>
      <c r="L347" s="30">
        <v>19915569</v>
      </c>
      <c r="M347" s="30">
        <v>1</v>
      </c>
      <c r="N347" s="30">
        <v>20</v>
      </c>
      <c r="O347" s="33">
        <v>51</v>
      </c>
      <c r="P347" s="34">
        <f t="shared" si="10"/>
        <v>35.5</v>
      </c>
      <c r="Q347" s="118">
        <v>1.3860988864121716E-2</v>
      </c>
      <c r="R347" s="125"/>
      <c r="S347" s="125"/>
      <c r="T347" s="125"/>
      <c r="U347" s="125"/>
      <c r="V347" s="125"/>
      <c r="W347" s="125"/>
      <c r="X347" s="125"/>
      <c r="Y347" s="125"/>
      <c r="Z347" s="125"/>
      <c r="AA347" s="125"/>
      <c r="AB347" s="125"/>
      <c r="AC347" s="126">
        <f t="shared" si="11"/>
        <v>0</v>
      </c>
      <c r="AD347" s="125"/>
      <c r="AE347" s="113"/>
    </row>
    <row r="348" spans="1:31" x14ac:dyDescent="0.25">
      <c r="A348" s="22"/>
      <c r="B348" s="30" t="s">
        <v>11</v>
      </c>
      <c r="C348" s="31" t="s">
        <v>5004</v>
      </c>
      <c r="D348" s="31" t="s">
        <v>691</v>
      </c>
      <c r="E348" s="30" t="s">
        <v>5453</v>
      </c>
      <c r="F348" s="31" t="s">
        <v>18</v>
      </c>
      <c r="G348" s="31" t="s">
        <v>5656</v>
      </c>
      <c r="H348" s="31" t="s">
        <v>1102</v>
      </c>
      <c r="I348" s="32" t="s">
        <v>13</v>
      </c>
      <c r="J348" s="32" t="s">
        <v>639</v>
      </c>
      <c r="K348" s="30" t="s">
        <v>5655</v>
      </c>
      <c r="L348" s="30">
        <v>19917258</v>
      </c>
      <c r="M348" s="30">
        <v>12</v>
      </c>
      <c r="N348" s="30">
        <v>49</v>
      </c>
      <c r="O348" s="33">
        <v>125</v>
      </c>
      <c r="P348" s="34">
        <f t="shared" si="10"/>
        <v>87</v>
      </c>
      <c r="Q348" s="118">
        <v>6.611913622858988E-3</v>
      </c>
      <c r="R348" s="125"/>
      <c r="S348" s="125"/>
      <c r="T348" s="125"/>
      <c r="U348" s="125"/>
      <c r="V348" s="125"/>
      <c r="W348" s="125"/>
      <c r="X348" s="125"/>
      <c r="Y348" s="125"/>
      <c r="Z348" s="125"/>
      <c r="AA348" s="125"/>
      <c r="AB348" s="125"/>
      <c r="AC348" s="126">
        <f t="shared" si="11"/>
        <v>0</v>
      </c>
      <c r="AD348" s="125"/>
      <c r="AE348" s="113"/>
    </row>
    <row r="349" spans="1:31" x14ac:dyDescent="0.25">
      <c r="A349" s="22"/>
      <c r="B349" s="30" t="s">
        <v>11</v>
      </c>
      <c r="C349" s="31" t="s">
        <v>5024</v>
      </c>
      <c r="D349" s="31" t="s">
        <v>714</v>
      </c>
      <c r="E349" s="30" t="s">
        <v>68</v>
      </c>
      <c r="F349" s="31" t="s">
        <v>248</v>
      </c>
      <c r="G349" s="31" t="s">
        <v>5658</v>
      </c>
      <c r="H349" s="31" t="s">
        <v>715</v>
      </c>
      <c r="I349" s="32" t="s">
        <v>13</v>
      </c>
      <c r="J349" s="32" t="s">
        <v>209</v>
      </c>
      <c r="K349" s="30" t="s">
        <v>5657</v>
      </c>
      <c r="L349" s="30">
        <v>19918722</v>
      </c>
      <c r="M349" s="30">
        <v>3</v>
      </c>
      <c r="N349" s="30">
        <v>523</v>
      </c>
      <c r="O349" s="33">
        <v>436</v>
      </c>
      <c r="P349" s="34">
        <f t="shared" si="10"/>
        <v>479.5</v>
      </c>
      <c r="Q349" s="118">
        <v>9.398262000802482E-2</v>
      </c>
      <c r="R349" s="125"/>
      <c r="S349" s="125"/>
      <c r="T349" s="125"/>
      <c r="U349" s="125"/>
      <c r="V349" s="125"/>
      <c r="W349" s="125"/>
      <c r="X349" s="125"/>
      <c r="Y349" s="125"/>
      <c r="Z349" s="125"/>
      <c r="AA349" s="125"/>
      <c r="AB349" s="125"/>
      <c r="AC349" s="126">
        <f t="shared" si="11"/>
        <v>0</v>
      </c>
      <c r="AD349" s="125"/>
      <c r="AE349" s="113"/>
    </row>
    <row r="350" spans="1:31" x14ac:dyDescent="0.25">
      <c r="A350" s="22"/>
      <c r="B350" s="30" t="s">
        <v>11</v>
      </c>
      <c r="C350" s="31" t="s">
        <v>5660</v>
      </c>
      <c r="D350" s="31" t="s">
        <v>496</v>
      </c>
      <c r="E350" s="30" t="s">
        <v>5661</v>
      </c>
      <c r="F350" s="31" t="s">
        <v>212</v>
      </c>
      <c r="G350" s="31" t="s">
        <v>5662</v>
      </c>
      <c r="H350" s="31" t="s">
        <v>497</v>
      </c>
      <c r="I350" s="32" t="s">
        <v>13</v>
      </c>
      <c r="J350" s="32" t="s">
        <v>234</v>
      </c>
      <c r="K350" s="30" t="s">
        <v>5659</v>
      </c>
      <c r="L350" s="30">
        <v>19918906</v>
      </c>
      <c r="M350" s="30">
        <v>2</v>
      </c>
      <c r="N350" s="30">
        <v>22</v>
      </c>
      <c r="O350" s="33">
        <v>50</v>
      </c>
      <c r="P350" s="34">
        <f t="shared" si="10"/>
        <v>36</v>
      </c>
      <c r="Q350" s="118">
        <v>0.15424828781150374</v>
      </c>
      <c r="R350" s="125"/>
      <c r="S350" s="125"/>
      <c r="T350" s="125"/>
      <c r="U350" s="125"/>
      <c r="V350" s="125"/>
      <c r="W350" s="125"/>
      <c r="X350" s="125"/>
      <c r="Y350" s="125"/>
      <c r="Z350" s="125"/>
      <c r="AA350" s="125"/>
      <c r="AB350" s="125"/>
      <c r="AC350" s="126">
        <f t="shared" si="11"/>
        <v>0</v>
      </c>
      <c r="AD350" s="125"/>
      <c r="AE350" s="113"/>
    </row>
    <row r="351" spans="1:31" x14ac:dyDescent="0.25">
      <c r="A351" s="22"/>
      <c r="B351" s="30" t="s">
        <v>11</v>
      </c>
      <c r="C351" s="31" t="s">
        <v>4803</v>
      </c>
      <c r="D351" s="38" t="s">
        <v>388</v>
      </c>
      <c r="E351" s="30" t="s">
        <v>389</v>
      </c>
      <c r="F351" s="31" t="s">
        <v>305</v>
      </c>
      <c r="G351" s="31" t="s">
        <v>390</v>
      </c>
      <c r="H351" s="31" t="s">
        <v>391</v>
      </c>
      <c r="I351" s="32" t="s">
        <v>13</v>
      </c>
      <c r="J351" s="32" t="s">
        <v>392</v>
      </c>
      <c r="K351" s="30" t="s">
        <v>393</v>
      </c>
      <c r="L351" s="30">
        <v>19992655</v>
      </c>
      <c r="M351" s="30">
        <v>1</v>
      </c>
      <c r="N351" s="30">
        <v>14</v>
      </c>
      <c r="O351" s="33">
        <v>22</v>
      </c>
      <c r="P351" s="34">
        <f t="shared" si="10"/>
        <v>18</v>
      </c>
      <c r="Q351" s="118">
        <v>1.6437135556512231E-2</v>
      </c>
      <c r="R351" s="125"/>
      <c r="S351" s="125"/>
      <c r="T351" s="125"/>
      <c r="U351" s="125"/>
      <c r="V351" s="125"/>
      <c r="W351" s="125"/>
      <c r="X351" s="125"/>
      <c r="Y351" s="125"/>
      <c r="Z351" s="125"/>
      <c r="AA351" s="125"/>
      <c r="AB351" s="125"/>
      <c r="AC351" s="126">
        <f t="shared" si="11"/>
        <v>0</v>
      </c>
      <c r="AD351" s="125"/>
      <c r="AE351" s="113"/>
    </row>
    <row r="352" spans="1:31" x14ac:dyDescent="0.25">
      <c r="A352" s="22"/>
      <c r="B352" s="30" t="s">
        <v>11</v>
      </c>
      <c r="C352" s="31" t="s">
        <v>5664</v>
      </c>
      <c r="D352" s="31" t="s">
        <v>5665</v>
      </c>
      <c r="E352" s="30"/>
      <c r="F352" s="31" t="s">
        <v>5378</v>
      </c>
      <c r="G352" s="31" t="s">
        <v>5064</v>
      </c>
      <c r="H352" s="31" t="s">
        <v>634</v>
      </c>
      <c r="I352" s="32" t="s">
        <v>13</v>
      </c>
      <c r="J352" s="32" t="s">
        <v>635</v>
      </c>
      <c r="K352" s="30" t="s">
        <v>5663</v>
      </c>
      <c r="L352" s="30">
        <v>19919864</v>
      </c>
      <c r="M352" s="30">
        <v>2</v>
      </c>
      <c r="N352" s="30">
        <v>58</v>
      </c>
      <c r="O352" s="33">
        <v>87</v>
      </c>
      <c r="P352" s="34">
        <f t="shared" si="10"/>
        <v>72.5</v>
      </c>
      <c r="Q352" s="118">
        <v>1.4606086644716437E-2</v>
      </c>
      <c r="R352" s="125"/>
      <c r="S352" s="125"/>
      <c r="T352" s="125"/>
      <c r="U352" s="125"/>
      <c r="V352" s="125"/>
      <c r="W352" s="125"/>
      <c r="X352" s="125"/>
      <c r="Y352" s="125"/>
      <c r="Z352" s="125"/>
      <c r="AA352" s="125"/>
      <c r="AB352" s="125"/>
      <c r="AC352" s="126">
        <f t="shared" si="11"/>
        <v>0</v>
      </c>
      <c r="AD352" s="125"/>
      <c r="AE352" s="113"/>
    </row>
    <row r="353" spans="1:31" x14ac:dyDescent="0.25">
      <c r="A353" s="22"/>
      <c r="B353" s="30" t="s">
        <v>11</v>
      </c>
      <c r="C353" s="31" t="s">
        <v>4088</v>
      </c>
      <c r="D353" s="31" t="s">
        <v>1256</v>
      </c>
      <c r="E353" s="30" t="s">
        <v>39</v>
      </c>
      <c r="F353" s="31" t="s">
        <v>910</v>
      </c>
      <c r="G353" s="31" t="s">
        <v>5667</v>
      </c>
      <c r="H353" s="31" t="s">
        <v>1257</v>
      </c>
      <c r="I353" s="32" t="s">
        <v>13</v>
      </c>
      <c r="J353" s="32" t="s">
        <v>911</v>
      </c>
      <c r="K353" s="30" t="s">
        <v>5666</v>
      </c>
      <c r="L353" s="30">
        <v>19919875</v>
      </c>
      <c r="M353" s="30">
        <v>1</v>
      </c>
      <c r="N353" s="30">
        <v>5</v>
      </c>
      <c r="O353" s="33">
        <v>2</v>
      </c>
      <c r="P353" s="34">
        <f t="shared" si="10"/>
        <v>3.5</v>
      </c>
      <c r="Q353" s="118">
        <v>1.2812934733022424E-2</v>
      </c>
      <c r="R353" s="125"/>
      <c r="S353" s="125"/>
      <c r="T353" s="125"/>
      <c r="U353" s="125"/>
      <c r="V353" s="125"/>
      <c r="W353" s="125"/>
      <c r="X353" s="125"/>
      <c r="Y353" s="125"/>
      <c r="Z353" s="125"/>
      <c r="AA353" s="125"/>
      <c r="AB353" s="125"/>
      <c r="AC353" s="126">
        <f t="shared" si="11"/>
        <v>0</v>
      </c>
      <c r="AD353" s="125"/>
      <c r="AE353" s="113"/>
    </row>
    <row r="354" spans="1:31" x14ac:dyDescent="0.25">
      <c r="A354" s="22"/>
      <c r="B354" s="30" t="s">
        <v>11</v>
      </c>
      <c r="C354" s="31" t="s">
        <v>5669</v>
      </c>
      <c r="D354" s="31" t="s">
        <v>5669</v>
      </c>
      <c r="E354" s="30"/>
      <c r="F354" s="31" t="s">
        <v>5051</v>
      </c>
      <c r="G354" s="31" t="s">
        <v>5670</v>
      </c>
      <c r="H354" s="31" t="s">
        <v>5671</v>
      </c>
      <c r="I354" s="32" t="s">
        <v>13</v>
      </c>
      <c r="J354" s="32" t="s">
        <v>4400</v>
      </c>
      <c r="K354" s="30" t="s">
        <v>5668</v>
      </c>
      <c r="L354" s="30">
        <v>19920065</v>
      </c>
      <c r="M354" s="30">
        <v>2</v>
      </c>
      <c r="N354" s="30">
        <v>13</v>
      </c>
      <c r="O354" s="33">
        <v>22</v>
      </c>
      <c r="P354" s="34">
        <f t="shared" si="10"/>
        <v>17.5</v>
      </c>
      <c r="Q354" s="118">
        <v>5.9380264726719111E-3</v>
      </c>
      <c r="R354" s="125"/>
      <c r="S354" s="125"/>
      <c r="T354" s="125"/>
      <c r="U354" s="125"/>
      <c r="V354" s="125"/>
      <c r="W354" s="125"/>
      <c r="X354" s="125"/>
      <c r="Y354" s="125"/>
      <c r="Z354" s="125"/>
      <c r="AA354" s="125"/>
      <c r="AB354" s="125"/>
      <c r="AC354" s="126">
        <f t="shared" si="11"/>
        <v>0</v>
      </c>
      <c r="AD354" s="125"/>
      <c r="AE354" s="113"/>
    </row>
    <row r="355" spans="1:31" x14ac:dyDescent="0.25">
      <c r="A355" s="22"/>
      <c r="B355" s="30" t="s">
        <v>11</v>
      </c>
      <c r="C355" s="31" t="s">
        <v>5673</v>
      </c>
      <c r="D355" s="31" t="s">
        <v>5674</v>
      </c>
      <c r="E355" s="30"/>
      <c r="F355" s="31" t="s">
        <v>100</v>
      </c>
      <c r="G355" s="31" t="s">
        <v>5675</v>
      </c>
      <c r="H355" s="31" t="s">
        <v>454</v>
      </c>
      <c r="I355" s="32" t="s">
        <v>13</v>
      </c>
      <c r="J355" s="32" t="s">
        <v>4400</v>
      </c>
      <c r="K355" s="30" t="s">
        <v>5672</v>
      </c>
      <c r="L355" s="30">
        <v>19921043</v>
      </c>
      <c r="M355" s="30">
        <v>1</v>
      </c>
      <c r="N355" s="30">
        <v>56</v>
      </c>
      <c r="O355" s="33">
        <v>101</v>
      </c>
      <c r="P355" s="34">
        <f t="shared" si="10"/>
        <v>78.5</v>
      </c>
      <c r="Q355" s="118">
        <v>2.6867340338196852E-2</v>
      </c>
      <c r="R355" s="125"/>
      <c r="S355" s="125"/>
      <c r="T355" s="125"/>
      <c r="U355" s="125"/>
      <c r="V355" s="125"/>
      <c r="W355" s="125"/>
      <c r="X355" s="125"/>
      <c r="Y355" s="125"/>
      <c r="Z355" s="125"/>
      <c r="AA355" s="125"/>
      <c r="AB355" s="125"/>
      <c r="AC355" s="126">
        <f t="shared" si="11"/>
        <v>0</v>
      </c>
      <c r="AD355" s="125"/>
      <c r="AE355" s="113"/>
    </row>
    <row r="356" spans="1:31" x14ac:dyDescent="0.25">
      <c r="A356" s="22"/>
      <c r="B356" s="30" t="s">
        <v>11</v>
      </c>
      <c r="C356" s="31" t="s">
        <v>5676</v>
      </c>
      <c r="D356" s="31" t="s">
        <v>468</v>
      </c>
      <c r="E356" s="30" t="s">
        <v>236</v>
      </c>
      <c r="F356" s="31" t="s">
        <v>69</v>
      </c>
      <c r="G356" s="31" t="s">
        <v>469</v>
      </c>
      <c r="H356" s="31" t="s">
        <v>470</v>
      </c>
      <c r="I356" s="32" t="s">
        <v>13</v>
      </c>
      <c r="J356" s="32" t="s">
        <v>317</v>
      </c>
      <c r="K356" s="30" t="s">
        <v>471</v>
      </c>
      <c r="L356" s="30">
        <v>19921589</v>
      </c>
      <c r="M356" s="30">
        <v>2</v>
      </c>
      <c r="N356" s="30">
        <v>51</v>
      </c>
      <c r="O356" s="33">
        <v>65</v>
      </c>
      <c r="P356" s="34">
        <f t="shared" si="10"/>
        <v>58</v>
      </c>
      <c r="Q356" s="118">
        <v>0.17773605187613362</v>
      </c>
      <c r="R356" s="125"/>
      <c r="S356" s="125"/>
      <c r="T356" s="125"/>
      <c r="U356" s="125"/>
      <c r="V356" s="125"/>
      <c r="W356" s="125"/>
      <c r="X356" s="125"/>
      <c r="Y356" s="125"/>
      <c r="Z356" s="125"/>
      <c r="AA356" s="125"/>
      <c r="AB356" s="125"/>
      <c r="AC356" s="126">
        <f t="shared" si="11"/>
        <v>0</v>
      </c>
      <c r="AD356" s="125"/>
      <c r="AE356" s="113"/>
    </row>
    <row r="357" spans="1:31" x14ac:dyDescent="0.25">
      <c r="A357" s="22"/>
      <c r="B357" s="30" t="s">
        <v>11</v>
      </c>
      <c r="C357" s="31" t="s">
        <v>5233</v>
      </c>
      <c r="D357" s="31" t="s">
        <v>5678</v>
      </c>
      <c r="E357" s="30" t="s">
        <v>27</v>
      </c>
      <c r="F357" s="31" t="s">
        <v>93</v>
      </c>
      <c r="G357" s="31" t="s">
        <v>5679</v>
      </c>
      <c r="H357" s="31" t="s">
        <v>1172</v>
      </c>
      <c r="I357" s="32" t="s">
        <v>13</v>
      </c>
      <c r="J357" s="32" t="s">
        <v>941</v>
      </c>
      <c r="K357" s="30" t="s">
        <v>5677</v>
      </c>
      <c r="L357" s="30">
        <v>19922562</v>
      </c>
      <c r="M357" s="30">
        <v>6</v>
      </c>
      <c r="N357" s="30">
        <v>10</v>
      </c>
      <c r="O357" s="33">
        <v>62</v>
      </c>
      <c r="P357" s="34">
        <f t="shared" si="10"/>
        <v>36</v>
      </c>
      <c r="Q357" s="118">
        <v>8.8563004874650986E-4</v>
      </c>
      <c r="R357" s="125"/>
      <c r="S357" s="125"/>
      <c r="T357" s="125"/>
      <c r="U357" s="125"/>
      <c r="V357" s="125"/>
      <c r="W357" s="125"/>
      <c r="X357" s="125"/>
      <c r="Y357" s="125"/>
      <c r="Z357" s="125"/>
      <c r="AA357" s="125"/>
      <c r="AB357" s="125"/>
      <c r="AC357" s="126">
        <f t="shared" si="11"/>
        <v>0</v>
      </c>
      <c r="AD357" s="125"/>
      <c r="AE357" s="113"/>
    </row>
    <row r="358" spans="1:31" x14ac:dyDescent="0.25">
      <c r="A358" s="22"/>
      <c r="B358" s="30" t="s">
        <v>11</v>
      </c>
      <c r="C358" s="31" t="s">
        <v>5680</v>
      </c>
      <c r="D358" s="31" t="s">
        <v>5680</v>
      </c>
      <c r="E358" s="30"/>
      <c r="F358" s="31" t="s">
        <v>5045</v>
      </c>
      <c r="G358" s="31" t="s">
        <v>5681</v>
      </c>
      <c r="H358" s="31" t="s">
        <v>291</v>
      </c>
      <c r="I358" s="32" t="s">
        <v>13</v>
      </c>
      <c r="J358" s="32" t="s">
        <v>4400</v>
      </c>
      <c r="K358" s="30" t="s">
        <v>293</v>
      </c>
      <c r="L358" s="30">
        <v>19924207</v>
      </c>
      <c r="M358" s="30">
        <v>1</v>
      </c>
      <c r="N358" s="30">
        <v>86</v>
      </c>
      <c r="O358" s="33">
        <v>143</v>
      </c>
      <c r="P358" s="34">
        <f t="shared" si="10"/>
        <v>114.5</v>
      </c>
      <c r="Q358" s="118">
        <v>0.10790842035686467</v>
      </c>
      <c r="R358" s="125"/>
      <c r="S358" s="125"/>
      <c r="T358" s="125"/>
      <c r="U358" s="125"/>
      <c r="V358" s="125"/>
      <c r="W358" s="125"/>
      <c r="X358" s="125"/>
      <c r="Y358" s="125"/>
      <c r="Z358" s="125"/>
      <c r="AA358" s="125"/>
      <c r="AB358" s="125"/>
      <c r="AC358" s="126">
        <f t="shared" si="11"/>
        <v>0</v>
      </c>
      <c r="AD358" s="125"/>
      <c r="AE358" s="113"/>
    </row>
    <row r="359" spans="1:31" x14ac:dyDescent="0.25">
      <c r="A359" s="22"/>
      <c r="B359" s="30" t="s">
        <v>11</v>
      </c>
      <c r="C359" s="31" t="s">
        <v>5190</v>
      </c>
      <c r="D359" s="31" t="s">
        <v>761</v>
      </c>
      <c r="E359" s="30" t="s">
        <v>228</v>
      </c>
      <c r="F359" s="31" t="s">
        <v>109</v>
      </c>
      <c r="G359" s="31" t="s">
        <v>762</v>
      </c>
      <c r="H359" s="31" t="s">
        <v>763</v>
      </c>
      <c r="I359" s="32" t="s">
        <v>13</v>
      </c>
      <c r="J359" s="32" t="s">
        <v>230</v>
      </c>
      <c r="K359" s="30" t="s">
        <v>764</v>
      </c>
      <c r="L359" s="30">
        <v>19924350</v>
      </c>
      <c r="M359" s="30">
        <v>1</v>
      </c>
      <c r="N359" s="30">
        <v>15</v>
      </c>
      <c r="O359" s="33">
        <v>22</v>
      </c>
      <c r="P359" s="34">
        <f t="shared" si="10"/>
        <v>18.5</v>
      </c>
      <c r="Q359" s="118">
        <v>2.7827058436408193E-2</v>
      </c>
      <c r="R359" s="125"/>
      <c r="S359" s="125"/>
      <c r="T359" s="125"/>
      <c r="U359" s="125"/>
      <c r="V359" s="125"/>
      <c r="W359" s="125"/>
      <c r="X359" s="125"/>
      <c r="Y359" s="125"/>
      <c r="Z359" s="125"/>
      <c r="AA359" s="125"/>
      <c r="AB359" s="125"/>
      <c r="AC359" s="126">
        <f t="shared" si="11"/>
        <v>0</v>
      </c>
      <c r="AD359" s="125"/>
      <c r="AE359" s="113"/>
    </row>
    <row r="360" spans="1:31" x14ac:dyDescent="0.25">
      <c r="A360" s="22"/>
      <c r="B360" s="30" t="s">
        <v>11</v>
      </c>
      <c r="C360" s="31" t="s">
        <v>5683</v>
      </c>
      <c r="D360" s="31" t="s">
        <v>5683</v>
      </c>
      <c r="E360" s="30"/>
      <c r="F360" s="31" t="s">
        <v>5684</v>
      </c>
      <c r="G360" s="31" t="s">
        <v>5685</v>
      </c>
      <c r="H360" s="31" t="s">
        <v>453</v>
      </c>
      <c r="I360" s="32" t="s">
        <v>13</v>
      </c>
      <c r="J360" s="32" t="s">
        <v>4400</v>
      </c>
      <c r="K360" s="30" t="s">
        <v>5682</v>
      </c>
      <c r="L360" s="30">
        <v>19924714</v>
      </c>
      <c r="M360" s="30">
        <v>2</v>
      </c>
      <c r="N360" s="30">
        <v>775</v>
      </c>
      <c r="O360" s="33">
        <v>1183</v>
      </c>
      <c r="P360" s="34">
        <f t="shared" si="10"/>
        <v>979</v>
      </c>
      <c r="Q360" s="118">
        <v>6.408122065511019E-3</v>
      </c>
      <c r="R360" s="125"/>
      <c r="S360" s="125"/>
      <c r="T360" s="125"/>
      <c r="U360" s="125"/>
      <c r="V360" s="125"/>
      <c r="W360" s="125"/>
      <c r="X360" s="125"/>
      <c r="Y360" s="125"/>
      <c r="Z360" s="125"/>
      <c r="AA360" s="125"/>
      <c r="AB360" s="125"/>
      <c r="AC360" s="126">
        <f t="shared" si="11"/>
        <v>0</v>
      </c>
      <c r="AD360" s="125"/>
      <c r="AE360" s="113"/>
    </row>
    <row r="361" spans="1:31" x14ac:dyDescent="0.25">
      <c r="A361" s="22"/>
      <c r="B361" s="30" t="s">
        <v>11</v>
      </c>
      <c r="C361" s="31" t="s">
        <v>5686</v>
      </c>
      <c r="D361" s="31"/>
      <c r="E361" s="30"/>
      <c r="F361" s="31"/>
      <c r="G361" s="31"/>
      <c r="H361" s="31"/>
      <c r="I361" s="32" t="s">
        <v>13</v>
      </c>
      <c r="J361" s="32" t="s">
        <v>4400</v>
      </c>
      <c r="K361" s="30" t="s">
        <v>111</v>
      </c>
      <c r="L361" s="30">
        <v>19925053</v>
      </c>
      <c r="M361" s="30">
        <v>1</v>
      </c>
      <c r="N361" s="30">
        <v>422</v>
      </c>
      <c r="O361" s="33">
        <v>619</v>
      </c>
      <c r="P361" s="34">
        <f t="shared" si="10"/>
        <v>520.5</v>
      </c>
      <c r="Q361" s="118">
        <v>0.35953865101280297</v>
      </c>
      <c r="R361" s="125"/>
      <c r="S361" s="125"/>
      <c r="T361" s="125"/>
      <c r="U361" s="125"/>
      <c r="V361" s="125"/>
      <c r="W361" s="125"/>
      <c r="X361" s="125"/>
      <c r="Y361" s="125"/>
      <c r="Z361" s="125"/>
      <c r="AA361" s="125"/>
      <c r="AB361" s="125"/>
      <c r="AC361" s="126">
        <f t="shared" si="11"/>
        <v>0</v>
      </c>
      <c r="AD361" s="125"/>
      <c r="AE361" s="113"/>
    </row>
    <row r="362" spans="1:31" x14ac:dyDescent="0.25">
      <c r="A362" s="22"/>
      <c r="B362" s="30" t="s">
        <v>11</v>
      </c>
      <c r="C362" s="31" t="s">
        <v>5007</v>
      </c>
      <c r="D362" s="31" t="s">
        <v>112</v>
      </c>
      <c r="E362" s="30" t="s">
        <v>113</v>
      </c>
      <c r="F362" s="31" t="s">
        <v>114</v>
      </c>
      <c r="G362" s="31" t="s">
        <v>5688</v>
      </c>
      <c r="H362" s="31" t="s">
        <v>115</v>
      </c>
      <c r="I362" s="32" t="s">
        <v>13</v>
      </c>
      <c r="J362" s="32" t="s">
        <v>116</v>
      </c>
      <c r="K362" s="30" t="s">
        <v>5687</v>
      </c>
      <c r="L362" s="30">
        <v>19925134</v>
      </c>
      <c r="M362" s="30">
        <v>8</v>
      </c>
      <c r="N362" s="30">
        <v>10890</v>
      </c>
      <c r="O362" s="33">
        <v>15210</v>
      </c>
      <c r="P362" s="34">
        <f t="shared" si="10"/>
        <v>13050</v>
      </c>
      <c r="Q362" s="118">
        <v>3.9037043782590577</v>
      </c>
      <c r="R362" s="125"/>
      <c r="S362" s="125"/>
      <c r="T362" s="125"/>
      <c r="U362" s="125"/>
      <c r="V362" s="125"/>
      <c r="W362" s="125"/>
      <c r="X362" s="125"/>
      <c r="Y362" s="125"/>
      <c r="Z362" s="125"/>
      <c r="AA362" s="125"/>
      <c r="AB362" s="125"/>
      <c r="AC362" s="126">
        <f t="shared" si="11"/>
        <v>0</v>
      </c>
      <c r="AD362" s="125"/>
      <c r="AE362" s="113"/>
    </row>
    <row r="363" spans="1:31" x14ac:dyDescent="0.25">
      <c r="A363" s="22"/>
      <c r="B363" s="30" t="s">
        <v>11</v>
      </c>
      <c r="C363" s="31" t="s">
        <v>4991</v>
      </c>
      <c r="D363" s="31" t="s">
        <v>1268</v>
      </c>
      <c r="E363" s="30" t="s">
        <v>659</v>
      </c>
      <c r="F363" s="31" t="s">
        <v>100</v>
      </c>
      <c r="G363" s="31" t="s">
        <v>5690</v>
      </c>
      <c r="H363" s="31" t="s">
        <v>5691</v>
      </c>
      <c r="I363" s="32" t="s">
        <v>13</v>
      </c>
      <c r="J363" s="32" t="s">
        <v>1269</v>
      </c>
      <c r="K363" s="30" t="s">
        <v>5689</v>
      </c>
      <c r="L363" s="30">
        <v>19926305</v>
      </c>
      <c r="M363" s="30">
        <v>2</v>
      </c>
      <c r="N363" s="30">
        <v>1</v>
      </c>
      <c r="O363" s="33">
        <v>2</v>
      </c>
      <c r="P363" s="34">
        <f t="shared" si="10"/>
        <v>1.5</v>
      </c>
      <c r="Q363" s="118">
        <v>1.3653463251508692E-2</v>
      </c>
      <c r="R363" s="125"/>
      <c r="S363" s="125"/>
      <c r="T363" s="125"/>
      <c r="U363" s="125"/>
      <c r="V363" s="125"/>
      <c r="W363" s="125"/>
      <c r="X363" s="125"/>
      <c r="Y363" s="125"/>
      <c r="Z363" s="125"/>
      <c r="AA363" s="125"/>
      <c r="AB363" s="125"/>
      <c r="AC363" s="126">
        <f t="shared" si="11"/>
        <v>0</v>
      </c>
      <c r="AD363" s="125"/>
      <c r="AE363" s="113"/>
    </row>
    <row r="364" spans="1:31" x14ac:dyDescent="0.25">
      <c r="A364" s="22"/>
      <c r="B364" s="30" t="s">
        <v>11</v>
      </c>
      <c r="C364" s="31" t="s">
        <v>4048</v>
      </c>
      <c r="D364" s="31" t="s">
        <v>1409</v>
      </c>
      <c r="E364" s="30" t="s">
        <v>68</v>
      </c>
      <c r="F364" s="31" t="s">
        <v>376</v>
      </c>
      <c r="G364" s="31" t="s">
        <v>5693</v>
      </c>
      <c r="H364" s="31" t="s">
        <v>1410</v>
      </c>
      <c r="I364" s="32" t="s">
        <v>13</v>
      </c>
      <c r="J364" s="32" t="s">
        <v>1411</v>
      </c>
      <c r="K364" s="30" t="s">
        <v>5692</v>
      </c>
      <c r="L364" s="30">
        <v>19926707</v>
      </c>
      <c r="M364" s="30">
        <v>1</v>
      </c>
      <c r="N364" s="30">
        <v>21</v>
      </c>
      <c r="O364" s="33">
        <v>4</v>
      </c>
      <c r="P364" s="34">
        <f t="shared" si="10"/>
        <v>12.5</v>
      </c>
      <c r="Q364" s="118">
        <v>1.9186454553077289E-3</v>
      </c>
      <c r="R364" s="125"/>
      <c r="S364" s="125"/>
      <c r="T364" s="125"/>
      <c r="U364" s="125"/>
      <c r="V364" s="125"/>
      <c r="W364" s="125"/>
      <c r="X364" s="125"/>
      <c r="Y364" s="125"/>
      <c r="Z364" s="125"/>
      <c r="AA364" s="125"/>
      <c r="AB364" s="125"/>
      <c r="AC364" s="126">
        <f t="shared" si="11"/>
        <v>0</v>
      </c>
      <c r="AD364" s="125"/>
      <c r="AE364" s="113"/>
    </row>
    <row r="365" spans="1:31" x14ac:dyDescent="0.25">
      <c r="A365" s="22"/>
      <c r="B365" s="30" t="s">
        <v>11</v>
      </c>
      <c r="C365" s="31" t="s">
        <v>5694</v>
      </c>
      <c r="D365" s="31" t="s">
        <v>1353</v>
      </c>
      <c r="E365" s="30" t="s">
        <v>311</v>
      </c>
      <c r="F365" s="31" t="s">
        <v>21</v>
      </c>
      <c r="G365" s="31" t="s">
        <v>1354</v>
      </c>
      <c r="H365" s="31" t="s">
        <v>1355</v>
      </c>
      <c r="I365" s="32" t="s">
        <v>13</v>
      </c>
      <c r="J365" s="32" t="s">
        <v>1356</v>
      </c>
      <c r="K365" s="30" t="s">
        <v>1357</v>
      </c>
      <c r="L365" s="30">
        <v>19926868</v>
      </c>
      <c r="M365" s="30">
        <v>1</v>
      </c>
      <c r="N365" s="30">
        <v>660</v>
      </c>
      <c r="O365" s="33">
        <v>60</v>
      </c>
      <c r="P365" s="34">
        <f t="shared" si="10"/>
        <v>360</v>
      </c>
      <c r="Q365" s="118">
        <v>3.9896052213800369E-3</v>
      </c>
      <c r="R365" s="125"/>
      <c r="S365" s="125"/>
      <c r="T365" s="125"/>
      <c r="U365" s="125"/>
      <c r="V365" s="125"/>
      <c r="W365" s="125"/>
      <c r="X365" s="125"/>
      <c r="Y365" s="125"/>
      <c r="Z365" s="125"/>
      <c r="AA365" s="125"/>
      <c r="AB365" s="125"/>
      <c r="AC365" s="126">
        <f t="shared" si="11"/>
        <v>0</v>
      </c>
      <c r="AD365" s="125"/>
      <c r="AE365" s="113"/>
    </row>
    <row r="366" spans="1:31" x14ac:dyDescent="0.25">
      <c r="A366" s="22"/>
      <c r="B366" s="30" t="s">
        <v>11</v>
      </c>
      <c r="C366" s="31" t="s">
        <v>4991</v>
      </c>
      <c r="D366" s="31" t="s">
        <v>457</v>
      </c>
      <c r="E366" s="30" t="s">
        <v>236</v>
      </c>
      <c r="F366" s="31" t="s">
        <v>186</v>
      </c>
      <c r="G366" s="31" t="s">
        <v>458</v>
      </c>
      <c r="H366" s="31" t="s">
        <v>459</v>
      </c>
      <c r="I366" s="32" t="s">
        <v>13</v>
      </c>
      <c r="J366" s="32" t="s">
        <v>460</v>
      </c>
      <c r="K366" s="30" t="s">
        <v>461</v>
      </c>
      <c r="L366" s="30">
        <v>19927243</v>
      </c>
      <c r="M366" s="30">
        <v>1</v>
      </c>
      <c r="N366" s="30">
        <v>55</v>
      </c>
      <c r="O366" s="33">
        <v>82</v>
      </c>
      <c r="P366" s="34">
        <f t="shared" si="10"/>
        <v>68.5</v>
      </c>
      <c r="Q366" s="118">
        <v>2.246876234782812E-2</v>
      </c>
      <c r="R366" s="125"/>
      <c r="S366" s="125"/>
      <c r="T366" s="125"/>
      <c r="U366" s="125"/>
      <c r="V366" s="125"/>
      <c r="W366" s="125"/>
      <c r="X366" s="125"/>
      <c r="Y366" s="125"/>
      <c r="Z366" s="125"/>
      <c r="AA366" s="125"/>
      <c r="AB366" s="125"/>
      <c r="AC366" s="126">
        <f t="shared" si="11"/>
        <v>0</v>
      </c>
      <c r="AD366" s="125"/>
      <c r="AE366" s="113"/>
    </row>
    <row r="367" spans="1:31" x14ac:dyDescent="0.25">
      <c r="A367" s="22"/>
      <c r="B367" s="30" t="s">
        <v>11</v>
      </c>
      <c r="C367" s="31" t="s">
        <v>4928</v>
      </c>
      <c r="D367" s="31" t="s">
        <v>1197</v>
      </c>
      <c r="E367" s="30" t="s">
        <v>24</v>
      </c>
      <c r="F367" s="31" t="s">
        <v>18</v>
      </c>
      <c r="G367" s="31" t="s">
        <v>5696</v>
      </c>
      <c r="H367" s="31" t="s">
        <v>1198</v>
      </c>
      <c r="I367" s="32" t="s">
        <v>13</v>
      </c>
      <c r="J367" s="32" t="s">
        <v>25</v>
      </c>
      <c r="K367" s="30" t="s">
        <v>5695</v>
      </c>
      <c r="L367" s="30">
        <v>19927831</v>
      </c>
      <c r="M367" s="30">
        <v>4</v>
      </c>
      <c r="N367" s="30">
        <v>27</v>
      </c>
      <c r="O367" s="33">
        <v>94</v>
      </c>
      <c r="P367" s="34">
        <f t="shared" si="10"/>
        <v>60.5</v>
      </c>
      <c r="Q367" s="118">
        <v>5.9002466194019707E-4</v>
      </c>
      <c r="R367" s="125"/>
      <c r="S367" s="125"/>
      <c r="T367" s="125"/>
      <c r="U367" s="125"/>
      <c r="V367" s="125"/>
      <c r="W367" s="125"/>
      <c r="X367" s="125"/>
      <c r="Y367" s="125"/>
      <c r="Z367" s="125"/>
      <c r="AA367" s="125"/>
      <c r="AB367" s="125"/>
      <c r="AC367" s="126">
        <f t="shared" si="11"/>
        <v>0</v>
      </c>
      <c r="AD367" s="125"/>
      <c r="AE367" s="113"/>
    </row>
    <row r="368" spans="1:31" x14ac:dyDescent="0.25">
      <c r="A368" s="22"/>
      <c r="B368" s="30" t="s">
        <v>11</v>
      </c>
      <c r="C368" s="31" t="s">
        <v>5353</v>
      </c>
      <c r="D368" s="31" t="s">
        <v>105</v>
      </c>
      <c r="E368" s="30" t="s">
        <v>106</v>
      </c>
      <c r="F368" s="31" t="s">
        <v>15</v>
      </c>
      <c r="G368" s="31" t="s">
        <v>1252</v>
      </c>
      <c r="H368" s="31" t="s">
        <v>107</v>
      </c>
      <c r="I368" s="32" t="s">
        <v>13</v>
      </c>
      <c r="J368" s="32" t="s">
        <v>108</v>
      </c>
      <c r="K368" s="30" t="s">
        <v>5697</v>
      </c>
      <c r="L368" s="30">
        <v>19928029</v>
      </c>
      <c r="M368" s="30">
        <v>1</v>
      </c>
      <c r="N368" s="30">
        <v>45822</v>
      </c>
      <c r="O368" s="33">
        <v>61503</v>
      </c>
      <c r="P368" s="34">
        <f t="shared" si="10"/>
        <v>53662.5</v>
      </c>
      <c r="Q368" s="118">
        <v>7.3519352847963333</v>
      </c>
      <c r="R368" s="125"/>
      <c r="S368" s="125"/>
      <c r="T368" s="125"/>
      <c r="U368" s="125"/>
      <c r="V368" s="125"/>
      <c r="W368" s="125"/>
      <c r="X368" s="125"/>
      <c r="Y368" s="125"/>
      <c r="Z368" s="125"/>
      <c r="AA368" s="125"/>
      <c r="AB368" s="125"/>
      <c r="AC368" s="126">
        <f t="shared" si="11"/>
        <v>0</v>
      </c>
      <c r="AD368" s="125"/>
      <c r="AE368" s="113"/>
    </row>
    <row r="369" spans="1:31" x14ac:dyDescent="0.25">
      <c r="A369" s="22"/>
      <c r="B369" s="30" t="s">
        <v>11</v>
      </c>
      <c r="C369" s="31" t="s">
        <v>5699</v>
      </c>
      <c r="D369" s="31" t="s">
        <v>5699</v>
      </c>
      <c r="E369" s="30"/>
      <c r="F369" s="31" t="s">
        <v>4958</v>
      </c>
      <c r="G369" s="31" t="s">
        <v>5700</v>
      </c>
      <c r="H369" s="31" t="s">
        <v>264</v>
      </c>
      <c r="I369" s="32" t="s">
        <v>13</v>
      </c>
      <c r="J369" s="32" t="s">
        <v>4400</v>
      </c>
      <c r="K369" s="30" t="s">
        <v>5698</v>
      </c>
      <c r="L369" s="30">
        <v>19928485</v>
      </c>
      <c r="M369" s="30">
        <v>2</v>
      </c>
      <c r="N369" s="30">
        <v>2310</v>
      </c>
      <c r="O369" s="33">
        <v>5203</v>
      </c>
      <c r="P369" s="34">
        <f t="shared" si="10"/>
        <v>3756.5</v>
      </c>
      <c r="Q369" s="118">
        <v>4.2906052197928014E-3</v>
      </c>
      <c r="R369" s="125"/>
      <c r="S369" s="125"/>
      <c r="T369" s="125"/>
      <c r="U369" s="125"/>
      <c r="V369" s="125"/>
      <c r="W369" s="125"/>
      <c r="X369" s="125"/>
      <c r="Y369" s="125"/>
      <c r="Z369" s="125"/>
      <c r="AA369" s="125"/>
      <c r="AB369" s="125"/>
      <c r="AC369" s="126">
        <f t="shared" si="11"/>
        <v>0</v>
      </c>
      <c r="AD369" s="125"/>
      <c r="AE369" s="113"/>
    </row>
    <row r="370" spans="1:31" x14ac:dyDescent="0.25">
      <c r="A370" s="22"/>
      <c r="B370" s="30" t="s">
        <v>11</v>
      </c>
      <c r="C370" s="31" t="s">
        <v>5702</v>
      </c>
      <c r="D370" s="31" t="s">
        <v>1436</v>
      </c>
      <c r="E370" s="30" t="s">
        <v>337</v>
      </c>
      <c r="F370" s="31" t="s">
        <v>305</v>
      </c>
      <c r="G370" s="31" t="s">
        <v>5703</v>
      </c>
      <c r="H370" s="31" t="s">
        <v>1437</v>
      </c>
      <c r="I370" s="32" t="s">
        <v>13</v>
      </c>
      <c r="J370" s="32" t="s">
        <v>1438</v>
      </c>
      <c r="K370" s="30" t="s">
        <v>5701</v>
      </c>
      <c r="L370" s="30">
        <v>19928879</v>
      </c>
      <c r="M370" s="30">
        <v>2</v>
      </c>
      <c r="N370" s="30">
        <v>4</v>
      </c>
      <c r="O370" s="33">
        <v>1</v>
      </c>
      <c r="P370" s="34">
        <f t="shared" si="10"/>
        <v>2.5</v>
      </c>
      <c r="Q370" s="118">
        <v>1.9219402099533631E-3</v>
      </c>
      <c r="R370" s="125"/>
      <c r="S370" s="125"/>
      <c r="T370" s="125"/>
      <c r="U370" s="125"/>
      <c r="V370" s="125"/>
      <c r="W370" s="125"/>
      <c r="X370" s="125"/>
      <c r="Y370" s="125"/>
      <c r="Z370" s="125"/>
      <c r="AA370" s="125"/>
      <c r="AB370" s="125"/>
      <c r="AC370" s="126">
        <f t="shared" si="11"/>
        <v>0</v>
      </c>
      <c r="AD370" s="125"/>
      <c r="AE370" s="113"/>
    </row>
    <row r="371" spans="1:31" x14ac:dyDescent="0.25">
      <c r="A371" s="22"/>
      <c r="B371" s="30" t="s">
        <v>11</v>
      </c>
      <c r="C371" s="31" t="s">
        <v>5705</v>
      </c>
      <c r="D371" s="31" t="s">
        <v>5706</v>
      </c>
      <c r="E371" s="30"/>
      <c r="F371" s="31"/>
      <c r="G371" s="31"/>
      <c r="H371" s="31"/>
      <c r="I371" s="32" t="s">
        <v>13</v>
      </c>
      <c r="J371" s="32" t="s">
        <v>4400</v>
      </c>
      <c r="K371" s="30" t="s">
        <v>5704</v>
      </c>
      <c r="L371" s="30">
        <v>19929010</v>
      </c>
      <c r="M371" s="30">
        <v>1</v>
      </c>
      <c r="N371" s="30"/>
      <c r="O371" s="33">
        <v>60</v>
      </c>
      <c r="P371" s="34">
        <f t="shared" si="10"/>
        <v>60</v>
      </c>
      <c r="Q371" s="118">
        <v>1.2388277467585107E-2</v>
      </c>
      <c r="R371" s="125"/>
      <c r="S371" s="125"/>
      <c r="T371" s="125"/>
      <c r="U371" s="125"/>
      <c r="V371" s="125"/>
      <c r="W371" s="125"/>
      <c r="X371" s="125"/>
      <c r="Y371" s="125"/>
      <c r="Z371" s="125"/>
      <c r="AA371" s="125"/>
      <c r="AB371" s="125"/>
      <c r="AC371" s="126">
        <f t="shared" si="11"/>
        <v>0</v>
      </c>
      <c r="AD371" s="125"/>
      <c r="AE371" s="113"/>
    </row>
    <row r="372" spans="1:31" x14ac:dyDescent="0.25">
      <c r="A372" s="22"/>
      <c r="B372" s="30" t="s">
        <v>11</v>
      </c>
      <c r="C372" s="31" t="s">
        <v>5708</v>
      </c>
      <c r="D372" s="31"/>
      <c r="E372" s="30"/>
      <c r="F372" s="31"/>
      <c r="G372" s="31"/>
      <c r="H372" s="31"/>
      <c r="I372" s="32" t="s">
        <v>13</v>
      </c>
      <c r="J372" s="32" t="s">
        <v>4400</v>
      </c>
      <c r="K372" s="30" t="s">
        <v>5707</v>
      </c>
      <c r="L372" s="30">
        <v>19929252</v>
      </c>
      <c r="M372" s="30">
        <v>1</v>
      </c>
      <c r="N372" s="30">
        <v>15481</v>
      </c>
      <c r="O372" s="33">
        <v>26173</v>
      </c>
      <c r="P372" s="34">
        <f t="shared" si="10"/>
        <v>20827</v>
      </c>
      <c r="Q372" s="118">
        <v>0.58464116463941651</v>
      </c>
      <c r="R372" s="125"/>
      <c r="S372" s="125"/>
      <c r="T372" s="125"/>
      <c r="U372" s="125"/>
      <c r="V372" s="125"/>
      <c r="W372" s="125"/>
      <c r="X372" s="125"/>
      <c r="Y372" s="125"/>
      <c r="Z372" s="125"/>
      <c r="AA372" s="125"/>
      <c r="AB372" s="125"/>
      <c r="AC372" s="126">
        <f t="shared" si="11"/>
        <v>0</v>
      </c>
      <c r="AD372" s="125"/>
      <c r="AE372" s="113"/>
    </row>
    <row r="373" spans="1:31" x14ac:dyDescent="0.25">
      <c r="A373" s="22"/>
      <c r="B373" s="30" t="s">
        <v>11</v>
      </c>
      <c r="C373" s="31" t="s">
        <v>5710</v>
      </c>
      <c r="D373" s="31"/>
      <c r="E373" s="30"/>
      <c r="F373" s="31"/>
      <c r="G373" s="31"/>
      <c r="H373" s="31"/>
      <c r="I373" s="32" t="s">
        <v>13</v>
      </c>
      <c r="J373" s="32" t="s">
        <v>4400</v>
      </c>
      <c r="K373" s="30" t="s">
        <v>5709</v>
      </c>
      <c r="L373" s="30">
        <v>19929503</v>
      </c>
      <c r="M373" s="30">
        <v>2</v>
      </c>
      <c r="N373" s="30">
        <v>11</v>
      </c>
      <c r="O373" s="33">
        <v>13</v>
      </c>
      <c r="P373" s="34">
        <f t="shared" si="10"/>
        <v>12</v>
      </c>
      <c r="Q373" s="118">
        <v>2.473227343273289E-2</v>
      </c>
      <c r="R373" s="125"/>
      <c r="S373" s="125"/>
      <c r="T373" s="125"/>
      <c r="U373" s="125"/>
      <c r="V373" s="125"/>
      <c r="W373" s="125"/>
      <c r="X373" s="125"/>
      <c r="Y373" s="125"/>
      <c r="Z373" s="125"/>
      <c r="AA373" s="125"/>
      <c r="AB373" s="125"/>
      <c r="AC373" s="126">
        <f t="shared" si="11"/>
        <v>0</v>
      </c>
      <c r="AD373" s="125"/>
      <c r="AE373" s="113"/>
    </row>
    <row r="374" spans="1:31" x14ac:dyDescent="0.25">
      <c r="A374" s="22"/>
      <c r="B374" s="30" t="s">
        <v>11</v>
      </c>
      <c r="C374" s="31" t="s">
        <v>5711</v>
      </c>
      <c r="D374" s="31" t="s">
        <v>5711</v>
      </c>
      <c r="E374" s="30"/>
      <c r="F374" s="31"/>
      <c r="G374" s="31"/>
      <c r="H374" s="31"/>
      <c r="I374" s="32" t="s">
        <v>13</v>
      </c>
      <c r="J374" s="32" t="s">
        <v>4400</v>
      </c>
      <c r="K374" s="30" t="s">
        <v>746</v>
      </c>
      <c r="L374" s="30">
        <v>19929683</v>
      </c>
      <c r="M374" s="30">
        <v>1</v>
      </c>
      <c r="N374" s="30">
        <v>10</v>
      </c>
      <c r="O374" s="33">
        <v>19</v>
      </c>
      <c r="P374" s="34">
        <f t="shared" si="10"/>
        <v>14.5</v>
      </c>
      <c r="Q374" s="118">
        <v>2.379142329612555E-3</v>
      </c>
      <c r="R374" s="125"/>
      <c r="S374" s="125"/>
      <c r="T374" s="125"/>
      <c r="U374" s="125"/>
      <c r="V374" s="125"/>
      <c r="W374" s="125"/>
      <c r="X374" s="125"/>
      <c r="Y374" s="125"/>
      <c r="Z374" s="125"/>
      <c r="AA374" s="125"/>
      <c r="AB374" s="125"/>
      <c r="AC374" s="126">
        <f t="shared" si="11"/>
        <v>0</v>
      </c>
      <c r="AD374" s="125"/>
      <c r="AE374" s="113"/>
    </row>
    <row r="375" spans="1:31" x14ac:dyDescent="0.25">
      <c r="A375" s="22"/>
      <c r="B375" s="30" t="s">
        <v>11</v>
      </c>
      <c r="C375" s="31" t="s">
        <v>5713</v>
      </c>
      <c r="D375" s="31" t="s">
        <v>5714</v>
      </c>
      <c r="E375" s="30"/>
      <c r="F375" s="31"/>
      <c r="G375" s="31"/>
      <c r="H375" s="31" t="s">
        <v>5715</v>
      </c>
      <c r="I375" s="32" t="s">
        <v>13</v>
      </c>
      <c r="J375" s="32" t="s">
        <v>4400</v>
      </c>
      <c r="K375" s="30" t="s">
        <v>5712</v>
      </c>
      <c r="L375" s="30">
        <v>19929758</v>
      </c>
      <c r="M375" s="30">
        <v>3</v>
      </c>
      <c r="N375" s="30">
        <v>5115</v>
      </c>
      <c r="O375" s="33">
        <v>10560</v>
      </c>
      <c r="P375" s="34">
        <f t="shared" si="10"/>
        <v>7837.5</v>
      </c>
      <c r="Q375" s="118">
        <v>4.9541594702853944</v>
      </c>
      <c r="R375" s="125"/>
      <c r="S375" s="125"/>
      <c r="T375" s="125"/>
      <c r="U375" s="125"/>
      <c r="V375" s="125"/>
      <c r="W375" s="125"/>
      <c r="X375" s="125"/>
      <c r="Y375" s="125"/>
      <c r="Z375" s="125"/>
      <c r="AA375" s="125"/>
      <c r="AB375" s="125"/>
      <c r="AC375" s="126">
        <f t="shared" si="11"/>
        <v>0</v>
      </c>
      <c r="AD375" s="125"/>
      <c r="AE375" s="113"/>
    </row>
    <row r="376" spans="1:31" x14ac:dyDescent="0.25">
      <c r="A376" s="22"/>
      <c r="B376" s="30" t="s">
        <v>11</v>
      </c>
      <c r="C376" s="31" t="s">
        <v>5717</v>
      </c>
      <c r="D376" s="31" t="s">
        <v>1128</v>
      </c>
      <c r="E376" s="30" t="s">
        <v>106</v>
      </c>
      <c r="F376" s="31" t="s">
        <v>305</v>
      </c>
      <c r="G376" s="31" t="s">
        <v>5718</v>
      </c>
      <c r="H376" s="31" t="s">
        <v>1129</v>
      </c>
      <c r="I376" s="32" t="s">
        <v>13</v>
      </c>
      <c r="J376" s="32" t="s">
        <v>1130</v>
      </c>
      <c r="K376" s="30" t="s">
        <v>5716</v>
      </c>
      <c r="L376" s="30">
        <v>19930002</v>
      </c>
      <c r="M376" s="30">
        <v>1</v>
      </c>
      <c r="N376" s="30"/>
      <c r="O376" s="33">
        <v>4</v>
      </c>
      <c r="P376" s="34">
        <f t="shared" si="10"/>
        <v>4</v>
      </c>
      <c r="Q376" s="118">
        <v>7.907411149522408E-3</v>
      </c>
      <c r="R376" s="125"/>
      <c r="S376" s="125"/>
      <c r="T376" s="125"/>
      <c r="U376" s="125"/>
      <c r="V376" s="125"/>
      <c r="W376" s="125"/>
      <c r="X376" s="125"/>
      <c r="Y376" s="125"/>
      <c r="Z376" s="125"/>
      <c r="AA376" s="125"/>
      <c r="AB376" s="125"/>
      <c r="AC376" s="126">
        <f t="shared" si="11"/>
        <v>0</v>
      </c>
      <c r="AD376" s="125"/>
      <c r="AE376" s="113"/>
    </row>
    <row r="377" spans="1:31" x14ac:dyDescent="0.25">
      <c r="A377" s="22"/>
      <c r="B377" s="30" t="s">
        <v>11</v>
      </c>
      <c r="C377" s="31" t="s">
        <v>5719</v>
      </c>
      <c r="D377" s="31" t="s">
        <v>5720</v>
      </c>
      <c r="E377" s="30" t="s">
        <v>35</v>
      </c>
      <c r="F377" s="31" t="s">
        <v>21</v>
      </c>
      <c r="G377" s="31" t="s">
        <v>978</v>
      </c>
      <c r="H377" s="31" t="s">
        <v>979</v>
      </c>
      <c r="I377" s="32" t="s">
        <v>13</v>
      </c>
      <c r="J377" s="32" t="s">
        <v>664</v>
      </c>
      <c r="K377" s="30" t="s">
        <v>980</v>
      </c>
      <c r="L377" s="30">
        <v>19930139</v>
      </c>
      <c r="M377" s="30">
        <v>1</v>
      </c>
      <c r="N377" s="30">
        <v>40</v>
      </c>
      <c r="O377" s="33">
        <v>149</v>
      </c>
      <c r="P377" s="34">
        <f t="shared" si="10"/>
        <v>94.5</v>
      </c>
      <c r="Q377" s="118">
        <v>2.5254294358787199E-3</v>
      </c>
      <c r="R377" s="125"/>
      <c r="S377" s="125"/>
      <c r="T377" s="125"/>
      <c r="U377" s="125"/>
      <c r="V377" s="125"/>
      <c r="W377" s="125"/>
      <c r="X377" s="125"/>
      <c r="Y377" s="125"/>
      <c r="Z377" s="125"/>
      <c r="AA377" s="125"/>
      <c r="AB377" s="125"/>
      <c r="AC377" s="126">
        <f t="shared" si="11"/>
        <v>0</v>
      </c>
      <c r="AD377" s="125"/>
      <c r="AE377" s="113"/>
    </row>
    <row r="378" spans="1:31" x14ac:dyDescent="0.25">
      <c r="A378" s="22"/>
      <c r="B378" s="30" t="s">
        <v>11</v>
      </c>
      <c r="C378" s="31" t="s">
        <v>5722</v>
      </c>
      <c r="D378" s="31" t="s">
        <v>1288</v>
      </c>
      <c r="E378" s="30" t="s">
        <v>162</v>
      </c>
      <c r="F378" s="31" t="s">
        <v>139</v>
      </c>
      <c r="G378" s="31" t="s">
        <v>5723</v>
      </c>
      <c r="H378" s="31" t="s">
        <v>1289</v>
      </c>
      <c r="I378" s="32" t="s">
        <v>13</v>
      </c>
      <c r="J378" s="32" t="s">
        <v>1290</v>
      </c>
      <c r="K378" s="30" t="s">
        <v>5721</v>
      </c>
      <c r="L378" s="30">
        <v>19930240</v>
      </c>
      <c r="M378" s="30">
        <v>7</v>
      </c>
      <c r="N378" s="30">
        <v>40</v>
      </c>
      <c r="O378" s="33">
        <v>12</v>
      </c>
      <c r="P378" s="34">
        <f t="shared" si="10"/>
        <v>26</v>
      </c>
      <c r="Q378" s="118">
        <v>6.9010612905598567E-2</v>
      </c>
      <c r="R378" s="125"/>
      <c r="S378" s="125"/>
      <c r="T378" s="125"/>
      <c r="U378" s="125"/>
      <c r="V378" s="125"/>
      <c r="W378" s="125"/>
      <c r="X378" s="125"/>
      <c r="Y378" s="125"/>
      <c r="Z378" s="125"/>
      <c r="AA378" s="125"/>
      <c r="AB378" s="125"/>
      <c r="AC378" s="126">
        <f t="shared" si="11"/>
        <v>0</v>
      </c>
      <c r="AD378" s="125"/>
      <c r="AE378" s="113"/>
    </row>
    <row r="379" spans="1:31" x14ac:dyDescent="0.25">
      <c r="A379" s="22"/>
      <c r="B379" s="30" t="s">
        <v>11</v>
      </c>
      <c r="C379" s="31" t="s">
        <v>5725</v>
      </c>
      <c r="D379" s="31"/>
      <c r="E379" s="30"/>
      <c r="F379" s="31"/>
      <c r="G379" s="31"/>
      <c r="H379" s="31"/>
      <c r="I379" s="32" t="s">
        <v>13</v>
      </c>
      <c r="J379" s="32" t="s">
        <v>4400</v>
      </c>
      <c r="K379" s="30" t="s">
        <v>5724</v>
      </c>
      <c r="L379" s="30">
        <v>19930724</v>
      </c>
      <c r="M379" s="30">
        <v>3</v>
      </c>
      <c r="N379" s="30">
        <v>150</v>
      </c>
      <c r="O379" s="33">
        <v>90</v>
      </c>
      <c r="P379" s="34">
        <f t="shared" si="10"/>
        <v>120</v>
      </c>
      <c r="Q379" s="118">
        <v>3.6474251829030371E-2</v>
      </c>
      <c r="R379" s="125"/>
      <c r="S379" s="125"/>
      <c r="T379" s="125"/>
      <c r="U379" s="125"/>
      <c r="V379" s="125"/>
      <c r="W379" s="125"/>
      <c r="X379" s="125"/>
      <c r="Y379" s="125"/>
      <c r="Z379" s="125"/>
      <c r="AA379" s="125"/>
      <c r="AB379" s="125"/>
      <c r="AC379" s="126">
        <f t="shared" si="11"/>
        <v>0</v>
      </c>
      <c r="AD379" s="125"/>
      <c r="AE379" s="113"/>
    </row>
    <row r="380" spans="1:31" x14ac:dyDescent="0.25">
      <c r="A380" s="22"/>
      <c r="B380" s="30" t="s">
        <v>11</v>
      </c>
      <c r="C380" s="31" t="s">
        <v>5727</v>
      </c>
      <c r="D380" s="31" t="s">
        <v>5728</v>
      </c>
      <c r="E380" s="30"/>
      <c r="F380" s="31"/>
      <c r="G380" s="31" t="s">
        <v>4946</v>
      </c>
      <c r="H380" s="31"/>
      <c r="I380" s="32" t="s">
        <v>13</v>
      </c>
      <c r="J380" s="32" t="s">
        <v>4400</v>
      </c>
      <c r="K380" s="30" t="s">
        <v>5726</v>
      </c>
      <c r="L380" s="30">
        <v>19930726</v>
      </c>
      <c r="M380" s="30">
        <v>1</v>
      </c>
      <c r="N380" s="30"/>
      <c r="O380" s="33">
        <v>30</v>
      </c>
      <c r="P380" s="34">
        <f t="shared" si="10"/>
        <v>30</v>
      </c>
      <c r="Q380" s="118">
        <v>1.7131337449980783E-3</v>
      </c>
      <c r="R380" s="125"/>
      <c r="S380" s="125"/>
      <c r="T380" s="125"/>
      <c r="U380" s="125"/>
      <c r="V380" s="125"/>
      <c r="W380" s="125"/>
      <c r="X380" s="125"/>
      <c r="Y380" s="125"/>
      <c r="Z380" s="125"/>
      <c r="AA380" s="125"/>
      <c r="AB380" s="125"/>
      <c r="AC380" s="126">
        <f t="shared" si="11"/>
        <v>0</v>
      </c>
      <c r="AD380" s="125"/>
      <c r="AE380" s="113"/>
    </row>
    <row r="381" spans="1:31" x14ac:dyDescent="0.25">
      <c r="A381" s="22"/>
      <c r="B381" s="30" t="s">
        <v>11</v>
      </c>
      <c r="C381" s="31" t="s">
        <v>5730</v>
      </c>
      <c r="D381" s="31" t="s">
        <v>5731</v>
      </c>
      <c r="E381" s="30" t="s">
        <v>27</v>
      </c>
      <c r="F381" s="31" t="s">
        <v>376</v>
      </c>
      <c r="G381" s="31" t="s">
        <v>5732</v>
      </c>
      <c r="H381" s="31" t="s">
        <v>858</v>
      </c>
      <c r="I381" s="32" t="s">
        <v>13</v>
      </c>
      <c r="J381" s="32" t="s">
        <v>859</v>
      </c>
      <c r="K381" s="30" t="s">
        <v>5729</v>
      </c>
      <c r="L381" s="30">
        <v>19930884</v>
      </c>
      <c r="M381" s="30">
        <v>1</v>
      </c>
      <c r="N381" s="30">
        <v>81</v>
      </c>
      <c r="O381" s="33">
        <v>141</v>
      </c>
      <c r="P381" s="34">
        <f t="shared" si="10"/>
        <v>111</v>
      </c>
      <c r="Q381" s="118">
        <v>0.18990504511785933</v>
      </c>
      <c r="R381" s="125"/>
      <c r="S381" s="125"/>
      <c r="T381" s="125"/>
      <c r="U381" s="125"/>
      <c r="V381" s="125"/>
      <c r="W381" s="125"/>
      <c r="X381" s="125"/>
      <c r="Y381" s="125"/>
      <c r="Z381" s="125"/>
      <c r="AA381" s="125"/>
      <c r="AB381" s="125"/>
      <c r="AC381" s="126">
        <f t="shared" si="11"/>
        <v>0</v>
      </c>
      <c r="AD381" s="125"/>
      <c r="AE381" s="113"/>
    </row>
    <row r="382" spans="1:31" x14ac:dyDescent="0.25">
      <c r="A382" s="22"/>
      <c r="B382" s="30" t="s">
        <v>11</v>
      </c>
      <c r="C382" s="31" t="s">
        <v>5733</v>
      </c>
      <c r="D382" s="31" t="s">
        <v>801</v>
      </c>
      <c r="E382" s="30" t="s">
        <v>5734</v>
      </c>
      <c r="F382" s="31" t="s">
        <v>5553</v>
      </c>
      <c r="G382" s="31" t="s">
        <v>803</v>
      </c>
      <c r="H382" s="31" t="s">
        <v>804</v>
      </c>
      <c r="I382" s="32" t="s">
        <v>13</v>
      </c>
      <c r="J382" s="32" t="s">
        <v>230</v>
      </c>
      <c r="K382" s="30" t="s">
        <v>805</v>
      </c>
      <c r="L382" s="30">
        <v>19930893</v>
      </c>
      <c r="M382" s="30">
        <v>2</v>
      </c>
      <c r="N382" s="30">
        <v>2</v>
      </c>
      <c r="O382" s="33">
        <v>28</v>
      </c>
      <c r="P382" s="34">
        <f t="shared" si="10"/>
        <v>15</v>
      </c>
      <c r="Q382" s="118">
        <v>2.2364794534565881E-2</v>
      </c>
      <c r="R382" s="125"/>
      <c r="S382" s="125"/>
      <c r="T382" s="125"/>
      <c r="U382" s="125"/>
      <c r="V382" s="125"/>
      <c r="W382" s="125"/>
      <c r="X382" s="125"/>
      <c r="Y382" s="125"/>
      <c r="Z382" s="125"/>
      <c r="AA382" s="125"/>
      <c r="AB382" s="125"/>
      <c r="AC382" s="126">
        <f t="shared" si="11"/>
        <v>0</v>
      </c>
      <c r="AD382" s="125"/>
      <c r="AE382" s="113"/>
    </row>
    <row r="383" spans="1:31" x14ac:dyDescent="0.25">
      <c r="A383" s="22"/>
      <c r="B383" s="30" t="s">
        <v>11</v>
      </c>
      <c r="C383" s="31" t="s">
        <v>5736</v>
      </c>
      <c r="D383" s="31" t="s">
        <v>5737</v>
      </c>
      <c r="E383" s="30" t="s">
        <v>5738</v>
      </c>
      <c r="F383" s="31" t="s">
        <v>93</v>
      </c>
      <c r="G383" s="31" t="s">
        <v>5739</v>
      </c>
      <c r="H383" s="31" t="s">
        <v>530</v>
      </c>
      <c r="I383" s="32" t="s">
        <v>13</v>
      </c>
      <c r="J383" s="32" t="s">
        <v>95</v>
      </c>
      <c r="K383" s="30" t="s">
        <v>5735</v>
      </c>
      <c r="L383" s="30">
        <v>19930964</v>
      </c>
      <c r="M383" s="30">
        <v>6</v>
      </c>
      <c r="N383" s="30">
        <v>41</v>
      </c>
      <c r="O383" s="33">
        <v>117</v>
      </c>
      <c r="P383" s="34">
        <f t="shared" si="10"/>
        <v>79</v>
      </c>
      <c r="Q383" s="118">
        <v>1.5906343261423552E-3</v>
      </c>
      <c r="R383" s="125"/>
      <c r="S383" s="125"/>
      <c r="T383" s="125"/>
      <c r="U383" s="125"/>
      <c r="V383" s="125"/>
      <c r="W383" s="125"/>
      <c r="X383" s="125"/>
      <c r="Y383" s="125"/>
      <c r="Z383" s="125"/>
      <c r="AA383" s="125"/>
      <c r="AB383" s="125"/>
      <c r="AC383" s="126">
        <f t="shared" si="11"/>
        <v>0</v>
      </c>
      <c r="AD383" s="125"/>
      <c r="AE383" s="113"/>
    </row>
    <row r="384" spans="1:31" x14ac:dyDescent="0.25">
      <c r="A384" s="22"/>
      <c r="B384" s="30" t="s">
        <v>11</v>
      </c>
      <c r="C384" s="31" t="s">
        <v>5741</v>
      </c>
      <c r="D384" s="31" t="s">
        <v>413</v>
      </c>
      <c r="E384" s="30" t="s">
        <v>414</v>
      </c>
      <c r="F384" s="31" t="s">
        <v>225</v>
      </c>
      <c r="G384" s="31" t="s">
        <v>5742</v>
      </c>
      <c r="H384" s="31" t="s">
        <v>415</v>
      </c>
      <c r="I384" s="32" t="s">
        <v>13</v>
      </c>
      <c r="J384" s="32" t="s">
        <v>416</v>
      </c>
      <c r="K384" s="30" t="s">
        <v>5740</v>
      </c>
      <c r="L384" s="30">
        <v>19931060</v>
      </c>
      <c r="M384" s="30">
        <v>1</v>
      </c>
      <c r="N384" s="30">
        <v>50</v>
      </c>
      <c r="O384" s="33">
        <v>65</v>
      </c>
      <c r="P384" s="34">
        <f t="shared" si="10"/>
        <v>57.5</v>
      </c>
      <c r="Q384" s="118">
        <v>0.15829465653025418</v>
      </c>
      <c r="R384" s="125"/>
      <c r="S384" s="125"/>
      <c r="T384" s="125"/>
      <c r="U384" s="125"/>
      <c r="V384" s="125"/>
      <c r="W384" s="125"/>
      <c r="X384" s="125"/>
      <c r="Y384" s="125"/>
      <c r="Z384" s="125"/>
      <c r="AA384" s="125"/>
      <c r="AB384" s="125"/>
      <c r="AC384" s="126">
        <f t="shared" si="11"/>
        <v>0</v>
      </c>
      <c r="AD384" s="125"/>
      <c r="AE384" s="113"/>
    </row>
    <row r="385" spans="1:31" x14ac:dyDescent="0.25">
      <c r="A385" s="22"/>
      <c r="B385" s="30" t="s">
        <v>11</v>
      </c>
      <c r="C385" s="31" t="s">
        <v>5401</v>
      </c>
      <c r="D385" s="31" t="s">
        <v>637</v>
      </c>
      <c r="E385" s="30" t="s">
        <v>5744</v>
      </c>
      <c r="F385" s="31" t="s">
        <v>198</v>
      </c>
      <c r="G385" s="31" t="s">
        <v>5745</v>
      </c>
      <c r="H385" s="31" t="s">
        <v>638</v>
      </c>
      <c r="I385" s="32" t="s">
        <v>13</v>
      </c>
      <c r="J385" s="32" t="s">
        <v>517</v>
      </c>
      <c r="K385" s="30" t="s">
        <v>5743</v>
      </c>
      <c r="L385" s="30">
        <v>19931241</v>
      </c>
      <c r="M385" s="30">
        <v>1</v>
      </c>
      <c r="N385" s="30">
        <v>23</v>
      </c>
      <c r="O385" s="33">
        <v>38</v>
      </c>
      <c r="P385" s="34">
        <f t="shared" si="10"/>
        <v>30.5</v>
      </c>
      <c r="Q385" s="118">
        <v>3.5101832763906868E-2</v>
      </c>
      <c r="R385" s="125"/>
      <c r="S385" s="125"/>
      <c r="T385" s="125"/>
      <c r="U385" s="125"/>
      <c r="V385" s="125"/>
      <c r="W385" s="125"/>
      <c r="X385" s="125"/>
      <c r="Y385" s="125"/>
      <c r="Z385" s="125"/>
      <c r="AA385" s="125"/>
      <c r="AB385" s="125"/>
      <c r="AC385" s="126">
        <f t="shared" si="11"/>
        <v>0</v>
      </c>
      <c r="AD385" s="125"/>
      <c r="AE385" s="113"/>
    </row>
    <row r="386" spans="1:31" x14ac:dyDescent="0.25">
      <c r="A386" s="22"/>
      <c r="B386" s="30" t="s">
        <v>11</v>
      </c>
      <c r="C386" s="31" t="s">
        <v>5747</v>
      </c>
      <c r="D386" s="31" t="s">
        <v>5748</v>
      </c>
      <c r="E386" s="30" t="s">
        <v>141</v>
      </c>
      <c r="F386" s="31" t="s">
        <v>5324</v>
      </c>
      <c r="G386" s="31" t="s">
        <v>5749</v>
      </c>
      <c r="H386" s="31" t="s">
        <v>897</v>
      </c>
      <c r="I386" s="32" t="s">
        <v>13</v>
      </c>
      <c r="J386" s="32" t="s">
        <v>4400</v>
      </c>
      <c r="K386" s="30" t="s">
        <v>5746</v>
      </c>
      <c r="L386" s="30">
        <v>19931314</v>
      </c>
      <c r="M386" s="30">
        <v>6</v>
      </c>
      <c r="N386" s="30">
        <v>720</v>
      </c>
      <c r="O386" s="33">
        <v>990</v>
      </c>
      <c r="P386" s="34">
        <f t="shared" si="10"/>
        <v>855</v>
      </c>
      <c r="Q386" s="118">
        <v>0.11429569760798428</v>
      </c>
      <c r="R386" s="125"/>
      <c r="S386" s="125"/>
      <c r="T386" s="125"/>
      <c r="U386" s="125"/>
      <c r="V386" s="125"/>
      <c r="W386" s="125"/>
      <c r="X386" s="125"/>
      <c r="Y386" s="125"/>
      <c r="Z386" s="125"/>
      <c r="AA386" s="125"/>
      <c r="AB386" s="125"/>
      <c r="AC386" s="126">
        <f t="shared" si="11"/>
        <v>0</v>
      </c>
      <c r="AD386" s="125"/>
      <c r="AE386" s="113"/>
    </row>
    <row r="387" spans="1:31" x14ac:dyDescent="0.25">
      <c r="A387" s="22"/>
      <c r="B387" s="30" t="s">
        <v>11</v>
      </c>
      <c r="C387" s="31" t="s">
        <v>5751</v>
      </c>
      <c r="D387" s="31" t="s">
        <v>685</v>
      </c>
      <c r="E387" s="30" t="s">
        <v>44</v>
      </c>
      <c r="F387" s="31" t="s">
        <v>114</v>
      </c>
      <c r="G387" s="31" t="s">
        <v>5752</v>
      </c>
      <c r="H387" s="31" t="s">
        <v>686</v>
      </c>
      <c r="I387" s="32" t="s">
        <v>13</v>
      </c>
      <c r="J387" s="32" t="s">
        <v>120</v>
      </c>
      <c r="K387" s="30" t="s">
        <v>5750</v>
      </c>
      <c r="L387" s="30">
        <v>19931663</v>
      </c>
      <c r="M387" s="30">
        <v>3</v>
      </c>
      <c r="N387" s="30">
        <v>795</v>
      </c>
      <c r="O387" s="33">
        <v>730</v>
      </c>
      <c r="P387" s="34">
        <f t="shared" si="10"/>
        <v>762.5</v>
      </c>
      <c r="Q387" s="118">
        <v>1.3825751463186656E-2</v>
      </c>
      <c r="R387" s="125"/>
      <c r="S387" s="125"/>
      <c r="T387" s="125"/>
      <c r="U387" s="125"/>
      <c r="V387" s="125"/>
      <c r="W387" s="125"/>
      <c r="X387" s="125"/>
      <c r="Y387" s="125"/>
      <c r="Z387" s="125"/>
      <c r="AA387" s="125"/>
      <c r="AB387" s="125"/>
      <c r="AC387" s="126">
        <f t="shared" si="11"/>
        <v>0</v>
      </c>
      <c r="AD387" s="125"/>
      <c r="AE387" s="113"/>
    </row>
    <row r="388" spans="1:31" x14ac:dyDescent="0.25">
      <c r="A388" s="22"/>
      <c r="B388" s="30" t="s">
        <v>11</v>
      </c>
      <c r="C388" s="31" t="s">
        <v>5754</v>
      </c>
      <c r="D388" s="31" t="s">
        <v>5755</v>
      </c>
      <c r="E388" s="30" t="s">
        <v>5181</v>
      </c>
      <c r="F388" s="31" t="s">
        <v>15</v>
      </c>
      <c r="G388" s="31" t="s">
        <v>5756</v>
      </c>
      <c r="H388" s="31" t="s">
        <v>5757</v>
      </c>
      <c r="I388" s="32" t="s">
        <v>13</v>
      </c>
      <c r="J388" s="32" t="s">
        <v>32</v>
      </c>
      <c r="K388" s="30" t="s">
        <v>5753</v>
      </c>
      <c r="L388" s="30">
        <v>19931776</v>
      </c>
      <c r="M388" s="30">
        <v>1</v>
      </c>
      <c r="N388" s="30">
        <v>6203</v>
      </c>
      <c r="O388" s="33">
        <v>22649</v>
      </c>
      <c r="P388" s="34">
        <f t="shared" si="10"/>
        <v>14426</v>
      </c>
      <c r="Q388" s="118">
        <v>1.3143665425889071</v>
      </c>
      <c r="R388" s="125"/>
      <c r="S388" s="125"/>
      <c r="T388" s="125"/>
      <c r="U388" s="125"/>
      <c r="V388" s="125"/>
      <c r="W388" s="125"/>
      <c r="X388" s="125"/>
      <c r="Y388" s="125"/>
      <c r="Z388" s="125"/>
      <c r="AA388" s="125"/>
      <c r="AB388" s="125"/>
      <c r="AC388" s="126">
        <f t="shared" si="11"/>
        <v>0</v>
      </c>
      <c r="AD388" s="125"/>
      <c r="AE388" s="113"/>
    </row>
    <row r="389" spans="1:31" x14ac:dyDescent="0.25">
      <c r="A389" s="22"/>
      <c r="B389" s="30" t="s">
        <v>11</v>
      </c>
      <c r="C389" s="31" t="s">
        <v>5759</v>
      </c>
      <c r="D389" s="31" t="s">
        <v>5760</v>
      </c>
      <c r="E389" s="30" t="s">
        <v>5761</v>
      </c>
      <c r="F389" s="31" t="s">
        <v>1566</v>
      </c>
      <c r="G389" s="31" t="s">
        <v>5762</v>
      </c>
      <c r="H389" s="31" t="s">
        <v>5763</v>
      </c>
      <c r="I389" s="32" t="s">
        <v>13</v>
      </c>
      <c r="J389" s="32" t="s">
        <v>32</v>
      </c>
      <c r="K389" s="30" t="s">
        <v>5758</v>
      </c>
      <c r="L389" s="30">
        <v>19931777</v>
      </c>
      <c r="M389" s="30">
        <v>1</v>
      </c>
      <c r="N389" s="30">
        <v>143774</v>
      </c>
      <c r="O389" s="33">
        <v>160388</v>
      </c>
      <c r="P389" s="34">
        <f t="shared" si="10"/>
        <v>152081</v>
      </c>
      <c r="Q389" s="118">
        <v>8.5716303034675221</v>
      </c>
      <c r="R389" s="125"/>
      <c r="S389" s="125"/>
      <c r="T389" s="125"/>
      <c r="U389" s="125"/>
      <c r="V389" s="125"/>
      <c r="W389" s="125"/>
      <c r="X389" s="125"/>
      <c r="Y389" s="125"/>
      <c r="Z389" s="125"/>
      <c r="AA389" s="125"/>
      <c r="AB389" s="125"/>
      <c r="AC389" s="126">
        <f t="shared" si="11"/>
        <v>0</v>
      </c>
      <c r="AD389" s="125"/>
      <c r="AE389" s="113"/>
    </row>
    <row r="390" spans="1:31" x14ac:dyDescent="0.25">
      <c r="A390" s="22"/>
      <c r="B390" s="30" t="s">
        <v>11</v>
      </c>
      <c r="C390" s="31" t="s">
        <v>5765</v>
      </c>
      <c r="D390" s="31" t="s">
        <v>849</v>
      </c>
      <c r="E390" s="30" t="s">
        <v>68</v>
      </c>
      <c r="F390" s="31" t="s">
        <v>21</v>
      </c>
      <c r="G390" s="31" t="s">
        <v>5766</v>
      </c>
      <c r="H390" s="31" t="s">
        <v>850</v>
      </c>
      <c r="I390" s="32" t="s">
        <v>13</v>
      </c>
      <c r="J390" s="32" t="s">
        <v>851</v>
      </c>
      <c r="K390" s="30" t="s">
        <v>5764</v>
      </c>
      <c r="L390" s="30">
        <v>19931778</v>
      </c>
      <c r="M390" s="30">
        <v>1</v>
      </c>
      <c r="N390" s="30">
        <v>1020</v>
      </c>
      <c r="O390" s="33">
        <v>840</v>
      </c>
      <c r="P390" s="34">
        <f t="shared" si="10"/>
        <v>930</v>
      </c>
      <c r="Q390" s="118">
        <v>4.0854957605865785E-2</v>
      </c>
      <c r="R390" s="125"/>
      <c r="S390" s="125"/>
      <c r="T390" s="125"/>
      <c r="U390" s="125"/>
      <c r="V390" s="125"/>
      <c r="W390" s="125"/>
      <c r="X390" s="125"/>
      <c r="Y390" s="125"/>
      <c r="Z390" s="125"/>
      <c r="AA390" s="125"/>
      <c r="AB390" s="125"/>
      <c r="AC390" s="126">
        <f t="shared" si="11"/>
        <v>0</v>
      </c>
      <c r="AD390" s="125"/>
      <c r="AE390" s="113"/>
    </row>
    <row r="391" spans="1:31" x14ac:dyDescent="0.25">
      <c r="A391" s="22"/>
      <c r="B391" s="30" t="s">
        <v>11</v>
      </c>
      <c r="C391" s="31" t="s">
        <v>5768</v>
      </c>
      <c r="D391" s="31"/>
      <c r="E391" s="30"/>
      <c r="F391" s="31"/>
      <c r="G391" s="31"/>
      <c r="H391" s="31"/>
      <c r="I391" s="32" t="s">
        <v>13</v>
      </c>
      <c r="J391" s="32" t="s">
        <v>4400</v>
      </c>
      <c r="K391" s="30" t="s">
        <v>5767</v>
      </c>
      <c r="L391" s="30">
        <v>19931879</v>
      </c>
      <c r="M391" s="30">
        <v>4</v>
      </c>
      <c r="N391" s="30"/>
      <c r="O391" s="33">
        <v>6</v>
      </c>
      <c r="P391" s="34">
        <f t="shared" si="10"/>
        <v>6</v>
      </c>
      <c r="Q391" s="118">
        <v>5.6669779904910607E-5</v>
      </c>
      <c r="R391" s="125"/>
      <c r="S391" s="125"/>
      <c r="T391" s="125"/>
      <c r="U391" s="125"/>
      <c r="V391" s="125"/>
      <c r="W391" s="125"/>
      <c r="X391" s="125"/>
      <c r="Y391" s="125"/>
      <c r="Z391" s="125"/>
      <c r="AA391" s="125"/>
      <c r="AB391" s="125"/>
      <c r="AC391" s="126">
        <f t="shared" si="11"/>
        <v>0</v>
      </c>
      <c r="AD391" s="125"/>
      <c r="AE391" s="113"/>
    </row>
    <row r="392" spans="1:31" x14ac:dyDescent="0.25">
      <c r="A392" s="22"/>
      <c r="B392" s="30" t="s">
        <v>11</v>
      </c>
      <c r="C392" s="31" t="s">
        <v>5769</v>
      </c>
      <c r="D392" s="31" t="s">
        <v>862</v>
      </c>
      <c r="E392" s="30" t="s">
        <v>35</v>
      </c>
      <c r="F392" s="31" t="s">
        <v>18</v>
      </c>
      <c r="G392" s="31" t="s">
        <v>863</v>
      </c>
      <c r="H392" s="31" t="s">
        <v>864</v>
      </c>
      <c r="I392" s="32" t="s">
        <v>13</v>
      </c>
      <c r="J392" s="32" t="s">
        <v>865</v>
      </c>
      <c r="K392" s="30" t="s">
        <v>866</v>
      </c>
      <c r="L392" s="30">
        <v>19932353</v>
      </c>
      <c r="M392" s="30">
        <v>1</v>
      </c>
      <c r="N392" s="30">
        <v>41</v>
      </c>
      <c r="O392" s="33">
        <v>218</v>
      </c>
      <c r="P392" s="34">
        <f t="shared" ref="P392:P455" si="12">AVERAGE(N392:O392)</f>
        <v>129.5</v>
      </c>
      <c r="Q392" s="118">
        <v>2.0518121164072787E-2</v>
      </c>
      <c r="R392" s="125"/>
      <c r="S392" s="125"/>
      <c r="T392" s="125"/>
      <c r="U392" s="125"/>
      <c r="V392" s="125"/>
      <c r="W392" s="125"/>
      <c r="X392" s="125"/>
      <c r="Y392" s="125"/>
      <c r="Z392" s="125"/>
      <c r="AA392" s="125"/>
      <c r="AB392" s="125"/>
      <c r="AC392" s="126">
        <f t="shared" ref="AC392:AC455" si="13">AB392*P392</f>
        <v>0</v>
      </c>
      <c r="AD392" s="125"/>
      <c r="AE392" s="113"/>
    </row>
    <row r="393" spans="1:31" x14ac:dyDescent="0.25">
      <c r="A393" s="22"/>
      <c r="B393" s="30" t="s">
        <v>11</v>
      </c>
      <c r="C393" s="31" t="s">
        <v>5771</v>
      </c>
      <c r="D393" s="31" t="s">
        <v>5771</v>
      </c>
      <c r="E393" s="30"/>
      <c r="F393" s="31" t="s">
        <v>5772</v>
      </c>
      <c r="G393" s="31" t="s">
        <v>5773</v>
      </c>
      <c r="H393" s="31" t="s">
        <v>1022</v>
      </c>
      <c r="I393" s="32" t="s">
        <v>13</v>
      </c>
      <c r="J393" s="32" t="s">
        <v>4400</v>
      </c>
      <c r="K393" s="30" t="s">
        <v>5770</v>
      </c>
      <c r="L393" s="30">
        <v>19932363</v>
      </c>
      <c r="M393" s="30">
        <v>7</v>
      </c>
      <c r="N393" s="30"/>
      <c r="O393" s="33">
        <v>220</v>
      </c>
      <c r="P393" s="34">
        <f t="shared" si="12"/>
        <v>220</v>
      </c>
      <c r="Q393" s="118">
        <v>2.1648734524914687E-3</v>
      </c>
      <c r="R393" s="125"/>
      <c r="S393" s="125"/>
      <c r="T393" s="125"/>
      <c r="U393" s="125"/>
      <c r="V393" s="125"/>
      <c r="W393" s="125"/>
      <c r="X393" s="125"/>
      <c r="Y393" s="125"/>
      <c r="Z393" s="125"/>
      <c r="AA393" s="125"/>
      <c r="AB393" s="125"/>
      <c r="AC393" s="126">
        <f t="shared" si="13"/>
        <v>0</v>
      </c>
      <c r="AD393" s="125"/>
      <c r="AE393" s="113"/>
    </row>
    <row r="394" spans="1:31" x14ac:dyDescent="0.25">
      <c r="A394" s="22"/>
      <c r="B394" s="30" t="s">
        <v>11</v>
      </c>
      <c r="C394" s="31" t="s">
        <v>5775</v>
      </c>
      <c r="D394" s="31" t="s">
        <v>5064</v>
      </c>
      <c r="E394" s="30"/>
      <c r="F394" s="31"/>
      <c r="G394" s="31"/>
      <c r="H394" s="31" t="s">
        <v>5776</v>
      </c>
      <c r="I394" s="32" t="s">
        <v>13</v>
      </c>
      <c r="J394" s="32" t="s">
        <v>4400</v>
      </c>
      <c r="K394" s="30" t="s">
        <v>5774</v>
      </c>
      <c r="L394" s="30">
        <v>19932660</v>
      </c>
      <c r="M394" s="30">
        <v>1</v>
      </c>
      <c r="N394" s="30">
        <v>90</v>
      </c>
      <c r="O394" s="33">
        <v>750</v>
      </c>
      <c r="P394" s="34">
        <f t="shared" si="12"/>
        <v>420</v>
      </c>
      <c r="Q394" s="118">
        <v>3.0185224161443546E-2</v>
      </c>
      <c r="R394" s="125"/>
      <c r="S394" s="125"/>
      <c r="T394" s="125"/>
      <c r="U394" s="125"/>
      <c r="V394" s="125"/>
      <c r="W394" s="125"/>
      <c r="X394" s="125"/>
      <c r="Y394" s="125"/>
      <c r="Z394" s="125"/>
      <c r="AA394" s="125"/>
      <c r="AB394" s="125"/>
      <c r="AC394" s="126">
        <f t="shared" si="13"/>
        <v>0</v>
      </c>
      <c r="AD394" s="125"/>
      <c r="AE394" s="113"/>
    </row>
    <row r="395" spans="1:31" x14ac:dyDescent="0.25">
      <c r="A395" s="22"/>
      <c r="B395" s="30" t="s">
        <v>11</v>
      </c>
      <c r="C395" s="31" t="s">
        <v>5778</v>
      </c>
      <c r="D395" s="31" t="s">
        <v>5064</v>
      </c>
      <c r="E395" s="30"/>
      <c r="F395" s="31"/>
      <c r="G395" s="31"/>
      <c r="H395" s="31" t="s">
        <v>5779</v>
      </c>
      <c r="I395" s="32" t="s">
        <v>13</v>
      </c>
      <c r="J395" s="32" t="s">
        <v>4400</v>
      </c>
      <c r="K395" s="30" t="s">
        <v>5777</v>
      </c>
      <c r="L395" s="30">
        <v>19932984</v>
      </c>
      <c r="M395" s="30">
        <v>11</v>
      </c>
      <c r="N395" s="30">
        <v>30</v>
      </c>
      <c r="O395" s="33">
        <v>151</v>
      </c>
      <c r="P395" s="34">
        <f t="shared" si="12"/>
        <v>90.5</v>
      </c>
      <c r="Q395" s="118">
        <v>3.1805364845856798E-4</v>
      </c>
      <c r="R395" s="125"/>
      <c r="S395" s="125"/>
      <c r="T395" s="125"/>
      <c r="U395" s="125"/>
      <c r="V395" s="125"/>
      <c r="W395" s="125"/>
      <c r="X395" s="125"/>
      <c r="Y395" s="125"/>
      <c r="Z395" s="125"/>
      <c r="AA395" s="125"/>
      <c r="AB395" s="125"/>
      <c r="AC395" s="126">
        <f t="shared" si="13"/>
        <v>0</v>
      </c>
      <c r="AD395" s="125"/>
      <c r="AE395" s="113"/>
    </row>
    <row r="396" spans="1:31" x14ac:dyDescent="0.25">
      <c r="A396" s="22"/>
      <c r="B396" s="30" t="s">
        <v>11</v>
      </c>
      <c r="C396" s="31" t="s">
        <v>5660</v>
      </c>
      <c r="D396" s="31" t="s">
        <v>5781</v>
      </c>
      <c r="E396" s="30" t="s">
        <v>5782</v>
      </c>
      <c r="F396" s="31" t="s">
        <v>21</v>
      </c>
      <c r="G396" s="31" t="s">
        <v>5783</v>
      </c>
      <c r="H396" s="31" t="s">
        <v>233</v>
      </c>
      <c r="I396" s="32" t="s">
        <v>13</v>
      </c>
      <c r="J396" s="32" t="s">
        <v>234</v>
      </c>
      <c r="K396" s="30" t="s">
        <v>5780</v>
      </c>
      <c r="L396" s="30">
        <v>19932996</v>
      </c>
      <c r="M396" s="30">
        <v>8</v>
      </c>
      <c r="N396" s="30">
        <v>5790</v>
      </c>
      <c r="O396" s="33">
        <v>13231</v>
      </c>
      <c r="P396" s="34">
        <f t="shared" si="12"/>
        <v>9510.5</v>
      </c>
      <c r="Q396" s="118">
        <v>0.42364601005476854</v>
      </c>
      <c r="R396" s="125"/>
      <c r="S396" s="125"/>
      <c r="T396" s="125"/>
      <c r="U396" s="125"/>
      <c r="V396" s="125"/>
      <c r="W396" s="125"/>
      <c r="X396" s="125"/>
      <c r="Y396" s="125"/>
      <c r="Z396" s="125"/>
      <c r="AA396" s="125"/>
      <c r="AB396" s="125"/>
      <c r="AC396" s="126">
        <f t="shared" si="13"/>
        <v>0</v>
      </c>
      <c r="AD396" s="125"/>
      <c r="AE396" s="113"/>
    </row>
    <row r="397" spans="1:31" x14ac:dyDescent="0.25">
      <c r="A397" s="22"/>
      <c r="B397" s="30" t="s">
        <v>11</v>
      </c>
      <c r="C397" s="31" t="s">
        <v>5785</v>
      </c>
      <c r="D397" s="31" t="s">
        <v>1193</v>
      </c>
      <c r="E397" s="30" t="s">
        <v>1194</v>
      </c>
      <c r="F397" s="31" t="s">
        <v>305</v>
      </c>
      <c r="G397" s="31" t="s">
        <v>5786</v>
      </c>
      <c r="H397" s="31" t="s">
        <v>1195</v>
      </c>
      <c r="I397" s="32" t="s">
        <v>13</v>
      </c>
      <c r="J397" s="32" t="s">
        <v>1196</v>
      </c>
      <c r="K397" s="30" t="s">
        <v>5784</v>
      </c>
      <c r="L397" s="30">
        <v>19933067</v>
      </c>
      <c r="M397" s="30">
        <v>3</v>
      </c>
      <c r="N397" s="30">
        <v>5</v>
      </c>
      <c r="O397" s="33">
        <v>6</v>
      </c>
      <c r="P397" s="34">
        <f t="shared" si="12"/>
        <v>5.5</v>
      </c>
      <c r="Q397" s="118">
        <v>2.1463496097060133E-2</v>
      </c>
      <c r="R397" s="125"/>
      <c r="S397" s="125"/>
      <c r="T397" s="125"/>
      <c r="U397" s="125"/>
      <c r="V397" s="125"/>
      <c r="W397" s="125"/>
      <c r="X397" s="125"/>
      <c r="Y397" s="125"/>
      <c r="Z397" s="125"/>
      <c r="AA397" s="125"/>
      <c r="AB397" s="125"/>
      <c r="AC397" s="126">
        <f t="shared" si="13"/>
        <v>0</v>
      </c>
      <c r="AD397" s="125"/>
      <c r="AE397" s="113"/>
    </row>
    <row r="398" spans="1:31" x14ac:dyDescent="0.25">
      <c r="A398" s="22"/>
      <c r="B398" s="30" t="s">
        <v>11</v>
      </c>
      <c r="C398" s="31" t="s">
        <v>5787</v>
      </c>
      <c r="D398" s="31" t="s">
        <v>1262</v>
      </c>
      <c r="E398" s="30" t="s">
        <v>113</v>
      </c>
      <c r="F398" s="31" t="s">
        <v>69</v>
      </c>
      <c r="G398" s="31" t="s">
        <v>1263</v>
      </c>
      <c r="H398" s="31" t="s">
        <v>1264</v>
      </c>
      <c r="I398" s="32" t="s">
        <v>13</v>
      </c>
      <c r="J398" s="32" t="s">
        <v>710</v>
      </c>
      <c r="K398" s="30" t="s">
        <v>1265</v>
      </c>
      <c r="L398" s="30">
        <v>19933831</v>
      </c>
      <c r="M398" s="30">
        <v>1</v>
      </c>
      <c r="N398" s="30"/>
      <c r="O398" s="33">
        <v>4</v>
      </c>
      <c r="P398" s="34">
        <f t="shared" si="12"/>
        <v>4</v>
      </c>
      <c r="Q398" s="118">
        <v>6.3962170187247935E-4</v>
      </c>
      <c r="R398" s="125"/>
      <c r="S398" s="125"/>
      <c r="T398" s="125"/>
      <c r="U398" s="125"/>
      <c r="V398" s="125"/>
      <c r="W398" s="125"/>
      <c r="X398" s="125"/>
      <c r="Y398" s="125"/>
      <c r="Z398" s="125"/>
      <c r="AA398" s="125"/>
      <c r="AB398" s="125"/>
      <c r="AC398" s="126">
        <f t="shared" si="13"/>
        <v>0</v>
      </c>
      <c r="AD398" s="125"/>
      <c r="AE398" s="113"/>
    </row>
    <row r="399" spans="1:31" x14ac:dyDescent="0.25">
      <c r="A399" s="22"/>
      <c r="B399" s="30" t="s">
        <v>11</v>
      </c>
      <c r="C399" s="31" t="s">
        <v>5788</v>
      </c>
      <c r="D399" s="31"/>
      <c r="E399" s="30"/>
      <c r="F399" s="31"/>
      <c r="G399" s="31"/>
      <c r="H399" s="31"/>
      <c r="I399" s="32" t="s">
        <v>13</v>
      </c>
      <c r="J399" s="32" t="s">
        <v>4400</v>
      </c>
      <c r="K399" s="30" t="s">
        <v>280</v>
      </c>
      <c r="L399" s="30">
        <v>19934178</v>
      </c>
      <c r="M399" s="30">
        <v>3</v>
      </c>
      <c r="N399" s="30">
        <v>2467</v>
      </c>
      <c r="O399" s="33">
        <v>6855</v>
      </c>
      <c r="P399" s="34">
        <f t="shared" si="12"/>
        <v>4661</v>
      </c>
      <c r="Q399" s="118">
        <v>0.42180151854401854</v>
      </c>
      <c r="R399" s="125"/>
      <c r="S399" s="125"/>
      <c r="T399" s="125"/>
      <c r="U399" s="125"/>
      <c r="V399" s="125"/>
      <c r="W399" s="125"/>
      <c r="X399" s="125"/>
      <c r="Y399" s="125"/>
      <c r="Z399" s="125"/>
      <c r="AA399" s="125"/>
      <c r="AB399" s="125"/>
      <c r="AC399" s="126">
        <f t="shared" si="13"/>
        <v>0</v>
      </c>
      <c r="AD399" s="125"/>
      <c r="AE399" s="113"/>
    </row>
    <row r="400" spans="1:31" x14ac:dyDescent="0.25">
      <c r="A400" s="22"/>
      <c r="B400" s="30" t="s">
        <v>11</v>
      </c>
      <c r="C400" s="31" t="s">
        <v>5504</v>
      </c>
      <c r="D400" s="31" t="s">
        <v>304</v>
      </c>
      <c r="E400" s="30" t="s">
        <v>204</v>
      </c>
      <c r="F400" s="31" t="s">
        <v>305</v>
      </c>
      <c r="G400" s="31" t="s">
        <v>5790</v>
      </c>
      <c r="H400" s="31" t="s">
        <v>306</v>
      </c>
      <c r="I400" s="32" t="s">
        <v>13</v>
      </c>
      <c r="J400" s="32" t="s">
        <v>279</v>
      </c>
      <c r="K400" s="30" t="s">
        <v>5789</v>
      </c>
      <c r="L400" s="30">
        <v>19934541</v>
      </c>
      <c r="M400" s="30">
        <v>1</v>
      </c>
      <c r="N400" s="30">
        <v>69</v>
      </c>
      <c r="O400" s="33">
        <v>120</v>
      </c>
      <c r="P400" s="34">
        <f t="shared" si="12"/>
        <v>94.5</v>
      </c>
      <c r="Q400" s="118">
        <v>5.881137042457292E-2</v>
      </c>
      <c r="R400" s="125"/>
      <c r="S400" s="125"/>
      <c r="T400" s="125"/>
      <c r="U400" s="125"/>
      <c r="V400" s="125"/>
      <c r="W400" s="125"/>
      <c r="X400" s="125"/>
      <c r="Y400" s="125"/>
      <c r="Z400" s="125"/>
      <c r="AA400" s="125"/>
      <c r="AB400" s="125"/>
      <c r="AC400" s="126">
        <f t="shared" si="13"/>
        <v>0</v>
      </c>
      <c r="AD400" s="125"/>
      <c r="AE400" s="113"/>
    </row>
    <row r="401" spans="1:31" x14ac:dyDescent="0.25">
      <c r="A401" s="22"/>
      <c r="B401" s="30" t="s">
        <v>11</v>
      </c>
      <c r="C401" s="31" t="s">
        <v>5791</v>
      </c>
      <c r="D401" s="31" t="s">
        <v>5791</v>
      </c>
      <c r="E401" s="30"/>
      <c r="F401" s="31" t="s">
        <v>5030</v>
      </c>
      <c r="G401" s="31" t="s">
        <v>5792</v>
      </c>
      <c r="H401" s="31" t="s">
        <v>398</v>
      </c>
      <c r="I401" s="32" t="s">
        <v>13</v>
      </c>
      <c r="J401" s="32" t="s">
        <v>4400</v>
      </c>
      <c r="K401" s="30" t="s">
        <v>399</v>
      </c>
      <c r="L401" s="30">
        <v>19934762</v>
      </c>
      <c r="M401" s="30">
        <v>1</v>
      </c>
      <c r="N401" s="30">
        <v>194</v>
      </c>
      <c r="O401" s="33">
        <v>157</v>
      </c>
      <c r="P401" s="34">
        <f t="shared" si="12"/>
        <v>175.5</v>
      </c>
      <c r="Q401" s="118">
        <v>1.3692473146513002E-2</v>
      </c>
      <c r="R401" s="125"/>
      <c r="S401" s="125"/>
      <c r="T401" s="125"/>
      <c r="U401" s="125"/>
      <c r="V401" s="125"/>
      <c r="W401" s="125"/>
      <c r="X401" s="125"/>
      <c r="Y401" s="125"/>
      <c r="Z401" s="125"/>
      <c r="AA401" s="125"/>
      <c r="AB401" s="125"/>
      <c r="AC401" s="126">
        <f t="shared" si="13"/>
        <v>0</v>
      </c>
      <c r="AD401" s="125"/>
      <c r="AE401" s="113"/>
    </row>
    <row r="402" spans="1:31" x14ac:dyDescent="0.25">
      <c r="A402" s="22"/>
      <c r="B402" s="30" t="s">
        <v>11</v>
      </c>
      <c r="C402" s="31" t="s">
        <v>5794</v>
      </c>
      <c r="D402" s="31" t="s">
        <v>903</v>
      </c>
      <c r="E402" s="30" t="s">
        <v>52</v>
      </c>
      <c r="F402" s="31" t="s">
        <v>21</v>
      </c>
      <c r="G402" s="31" t="s">
        <v>5795</v>
      </c>
      <c r="H402" s="31" t="s">
        <v>904</v>
      </c>
      <c r="I402" s="32" t="s">
        <v>13</v>
      </c>
      <c r="J402" s="32" t="s">
        <v>905</v>
      </c>
      <c r="K402" s="30" t="s">
        <v>5793</v>
      </c>
      <c r="L402" s="30">
        <v>19934906</v>
      </c>
      <c r="M402" s="30">
        <v>2</v>
      </c>
      <c r="N402" s="30">
        <v>540</v>
      </c>
      <c r="O402" s="33">
        <v>660</v>
      </c>
      <c r="P402" s="34">
        <f t="shared" si="12"/>
        <v>600</v>
      </c>
      <c r="Q402" s="118">
        <v>1.994424812157319E-2</v>
      </c>
      <c r="R402" s="125"/>
      <c r="S402" s="125"/>
      <c r="T402" s="125"/>
      <c r="U402" s="125"/>
      <c r="V402" s="125"/>
      <c r="W402" s="125"/>
      <c r="X402" s="125"/>
      <c r="Y402" s="125"/>
      <c r="Z402" s="125"/>
      <c r="AA402" s="125"/>
      <c r="AB402" s="125"/>
      <c r="AC402" s="126">
        <f t="shared" si="13"/>
        <v>0</v>
      </c>
      <c r="AD402" s="125"/>
      <c r="AE402" s="113"/>
    </row>
    <row r="403" spans="1:31" x14ac:dyDescent="0.25">
      <c r="A403" s="22"/>
      <c r="B403" s="30" t="s">
        <v>11</v>
      </c>
      <c r="C403" s="31" t="s">
        <v>5797</v>
      </c>
      <c r="D403" s="31" t="s">
        <v>425</v>
      </c>
      <c r="E403" s="30" t="s">
        <v>426</v>
      </c>
      <c r="F403" s="31" t="s">
        <v>266</v>
      </c>
      <c r="G403" s="31" t="s">
        <v>5798</v>
      </c>
      <c r="H403" s="31" t="s">
        <v>5799</v>
      </c>
      <c r="I403" s="32" t="s">
        <v>13</v>
      </c>
      <c r="J403" s="32" t="s">
        <v>268</v>
      </c>
      <c r="K403" s="30" t="s">
        <v>5796</v>
      </c>
      <c r="L403" s="30">
        <v>19935159</v>
      </c>
      <c r="M403" s="30">
        <v>1</v>
      </c>
      <c r="N403" s="30">
        <v>74</v>
      </c>
      <c r="O403" s="33">
        <v>150</v>
      </c>
      <c r="P403" s="34">
        <f t="shared" si="12"/>
        <v>112</v>
      </c>
      <c r="Q403" s="118">
        <v>0.41870620637959999</v>
      </c>
      <c r="R403" s="125"/>
      <c r="S403" s="125"/>
      <c r="T403" s="125"/>
      <c r="U403" s="125"/>
      <c r="V403" s="125"/>
      <c r="W403" s="125"/>
      <c r="X403" s="125"/>
      <c r="Y403" s="125"/>
      <c r="Z403" s="125"/>
      <c r="AA403" s="125"/>
      <c r="AB403" s="125"/>
      <c r="AC403" s="126">
        <f t="shared" si="13"/>
        <v>0</v>
      </c>
      <c r="AD403" s="125"/>
      <c r="AE403" s="113"/>
    </row>
    <row r="404" spans="1:31" x14ac:dyDescent="0.25">
      <c r="A404" s="22"/>
      <c r="B404" s="30" t="s">
        <v>11</v>
      </c>
      <c r="C404" s="31" t="s">
        <v>5801</v>
      </c>
      <c r="D404" s="31" t="s">
        <v>5064</v>
      </c>
      <c r="E404" s="30"/>
      <c r="F404" s="31"/>
      <c r="G404" s="31"/>
      <c r="H404" s="31" t="s">
        <v>5802</v>
      </c>
      <c r="I404" s="32" t="s">
        <v>13</v>
      </c>
      <c r="J404" s="32" t="s">
        <v>4400</v>
      </c>
      <c r="K404" s="30" t="s">
        <v>5800</v>
      </c>
      <c r="L404" s="30">
        <v>19935424</v>
      </c>
      <c r="M404" s="30">
        <v>1</v>
      </c>
      <c r="N404" s="30">
        <v>275</v>
      </c>
      <c r="O404" s="33">
        <v>471</v>
      </c>
      <c r="P404" s="34">
        <f t="shared" si="12"/>
        <v>373</v>
      </c>
      <c r="Q404" s="118">
        <v>5.1402609408151778E-2</v>
      </c>
      <c r="R404" s="125"/>
      <c r="S404" s="125"/>
      <c r="T404" s="125"/>
      <c r="U404" s="125"/>
      <c r="V404" s="125"/>
      <c r="W404" s="125"/>
      <c r="X404" s="125"/>
      <c r="Y404" s="125"/>
      <c r="Z404" s="125"/>
      <c r="AA404" s="125"/>
      <c r="AB404" s="125"/>
      <c r="AC404" s="126">
        <f t="shared" si="13"/>
        <v>0</v>
      </c>
      <c r="AD404" s="125"/>
      <c r="AE404" s="113"/>
    </row>
    <row r="405" spans="1:31" x14ac:dyDescent="0.25">
      <c r="A405" s="22"/>
      <c r="B405" s="30" t="s">
        <v>11</v>
      </c>
      <c r="C405" s="31" t="s">
        <v>5804</v>
      </c>
      <c r="D405" s="31" t="s">
        <v>976</v>
      </c>
      <c r="E405" s="30" t="s">
        <v>680</v>
      </c>
      <c r="F405" s="31" t="s">
        <v>18</v>
      </c>
      <c r="G405" s="31" t="s">
        <v>5805</v>
      </c>
      <c r="H405" s="31" t="s">
        <v>977</v>
      </c>
      <c r="I405" s="32" t="s">
        <v>13</v>
      </c>
      <c r="J405" s="32" t="s">
        <v>382</v>
      </c>
      <c r="K405" s="30" t="s">
        <v>5803</v>
      </c>
      <c r="L405" s="30">
        <v>19935527</v>
      </c>
      <c r="M405" s="30">
        <v>48</v>
      </c>
      <c r="N405" s="30">
        <v>60</v>
      </c>
      <c r="O405" s="33">
        <v>240</v>
      </c>
      <c r="P405" s="34">
        <f t="shared" si="12"/>
        <v>150</v>
      </c>
      <c r="Q405" s="118">
        <v>8.791503646100958E-2</v>
      </c>
      <c r="R405" s="125"/>
      <c r="S405" s="125"/>
      <c r="T405" s="125"/>
      <c r="U405" s="125"/>
      <c r="V405" s="125"/>
      <c r="W405" s="125"/>
      <c r="X405" s="125"/>
      <c r="Y405" s="125"/>
      <c r="Z405" s="125"/>
      <c r="AA405" s="125"/>
      <c r="AB405" s="125"/>
      <c r="AC405" s="126">
        <f t="shared" si="13"/>
        <v>0</v>
      </c>
      <c r="AD405" s="125"/>
      <c r="AE405" s="113"/>
    </row>
    <row r="406" spans="1:31" x14ac:dyDescent="0.25">
      <c r="A406" s="22"/>
      <c r="B406" s="30" t="s">
        <v>11</v>
      </c>
      <c r="C406" s="31" t="s">
        <v>5807</v>
      </c>
      <c r="D406" s="31"/>
      <c r="E406" s="30"/>
      <c r="F406" s="31"/>
      <c r="G406" s="31"/>
      <c r="H406" s="31"/>
      <c r="I406" s="32" t="s">
        <v>13</v>
      </c>
      <c r="J406" s="32" t="s">
        <v>4400</v>
      </c>
      <c r="K406" s="30" t="s">
        <v>5806</v>
      </c>
      <c r="L406" s="30">
        <v>19935632</v>
      </c>
      <c r="M406" s="30">
        <v>2</v>
      </c>
      <c r="N406" s="30">
        <v>12</v>
      </c>
      <c r="O406" s="33">
        <v>22</v>
      </c>
      <c r="P406" s="34">
        <f t="shared" si="12"/>
        <v>17</v>
      </c>
      <c r="Q406" s="118">
        <v>1.163979707222087E-2</v>
      </c>
      <c r="R406" s="125"/>
      <c r="S406" s="125"/>
      <c r="T406" s="125"/>
      <c r="U406" s="125"/>
      <c r="V406" s="125"/>
      <c r="W406" s="125"/>
      <c r="X406" s="125"/>
      <c r="Y406" s="125"/>
      <c r="Z406" s="125"/>
      <c r="AA406" s="125"/>
      <c r="AB406" s="125"/>
      <c r="AC406" s="126">
        <f t="shared" si="13"/>
        <v>0</v>
      </c>
      <c r="AD406" s="125"/>
      <c r="AE406" s="113"/>
    </row>
    <row r="407" spans="1:31" x14ac:dyDescent="0.25">
      <c r="A407" s="22"/>
      <c r="B407" s="30" t="s">
        <v>11</v>
      </c>
      <c r="C407" s="31" t="s">
        <v>5808</v>
      </c>
      <c r="D407" s="31"/>
      <c r="E407" s="30"/>
      <c r="F407" s="31"/>
      <c r="G407" s="31"/>
      <c r="H407" s="31"/>
      <c r="I407" s="32" t="s">
        <v>13</v>
      </c>
      <c r="J407" s="32" t="s">
        <v>4400</v>
      </c>
      <c r="K407" s="30" t="s">
        <v>579</v>
      </c>
      <c r="L407" s="30">
        <v>19936154</v>
      </c>
      <c r="M407" s="30">
        <v>1</v>
      </c>
      <c r="N407" s="30">
        <v>29</v>
      </c>
      <c r="O407" s="33">
        <v>38</v>
      </c>
      <c r="P407" s="34">
        <f t="shared" si="12"/>
        <v>33.5</v>
      </c>
      <c r="Q407" s="118">
        <v>4.5998113537762932E-2</v>
      </c>
      <c r="R407" s="125"/>
      <c r="S407" s="125"/>
      <c r="T407" s="125"/>
      <c r="U407" s="125"/>
      <c r="V407" s="125"/>
      <c r="W407" s="125"/>
      <c r="X407" s="125"/>
      <c r="Y407" s="125"/>
      <c r="Z407" s="125"/>
      <c r="AA407" s="125"/>
      <c r="AB407" s="125"/>
      <c r="AC407" s="126">
        <f t="shared" si="13"/>
        <v>0</v>
      </c>
      <c r="AD407" s="125"/>
      <c r="AE407" s="113"/>
    </row>
    <row r="408" spans="1:31" x14ac:dyDescent="0.25">
      <c r="A408" s="22"/>
      <c r="B408" s="30" t="s">
        <v>11</v>
      </c>
      <c r="C408" s="31" t="s">
        <v>5810</v>
      </c>
      <c r="D408" s="31"/>
      <c r="E408" s="30"/>
      <c r="F408" s="31"/>
      <c r="G408" s="31"/>
      <c r="H408" s="31"/>
      <c r="I408" s="32" t="s">
        <v>13</v>
      </c>
      <c r="J408" s="32" t="s">
        <v>4400</v>
      </c>
      <c r="K408" s="30" t="s">
        <v>5809</v>
      </c>
      <c r="L408" s="30">
        <v>19936411</v>
      </c>
      <c r="M408" s="30">
        <v>1</v>
      </c>
      <c r="N408" s="30">
        <v>2340</v>
      </c>
      <c r="O408" s="33">
        <v>4500</v>
      </c>
      <c r="P408" s="34">
        <f t="shared" si="12"/>
        <v>3420</v>
      </c>
      <c r="Q408" s="118">
        <v>0.40054200436790816</v>
      </c>
      <c r="R408" s="125"/>
      <c r="S408" s="125"/>
      <c r="T408" s="125"/>
      <c r="U408" s="125"/>
      <c r="V408" s="125"/>
      <c r="W408" s="125"/>
      <c r="X408" s="125"/>
      <c r="Y408" s="125"/>
      <c r="Z408" s="125"/>
      <c r="AA408" s="125"/>
      <c r="AB408" s="125"/>
      <c r="AC408" s="126">
        <f t="shared" si="13"/>
        <v>0</v>
      </c>
      <c r="AD408" s="125"/>
      <c r="AE408" s="113"/>
    </row>
    <row r="409" spans="1:31" x14ac:dyDescent="0.25">
      <c r="A409" s="22"/>
      <c r="B409" s="30" t="s">
        <v>11</v>
      </c>
      <c r="C409" s="31" t="s">
        <v>5812</v>
      </c>
      <c r="D409" s="31" t="s">
        <v>464</v>
      </c>
      <c r="E409" s="30" t="s">
        <v>5813</v>
      </c>
      <c r="F409" s="31" t="s">
        <v>15</v>
      </c>
      <c r="G409" s="31" t="s">
        <v>5355</v>
      </c>
      <c r="H409" s="31" t="s">
        <v>466</v>
      </c>
      <c r="I409" s="32" t="s">
        <v>13</v>
      </c>
      <c r="J409" s="32" t="s">
        <v>456</v>
      </c>
      <c r="K409" s="30" t="s">
        <v>5811</v>
      </c>
      <c r="L409" s="30">
        <v>19936412</v>
      </c>
      <c r="M409" s="30">
        <v>2</v>
      </c>
      <c r="N409" s="30">
        <v>3540</v>
      </c>
      <c r="O409" s="33">
        <v>5250</v>
      </c>
      <c r="P409" s="34">
        <f t="shared" si="12"/>
        <v>4395</v>
      </c>
      <c r="Q409" s="118">
        <v>0.24829139219314539</v>
      </c>
      <c r="R409" s="125"/>
      <c r="S409" s="125"/>
      <c r="T409" s="125"/>
      <c r="U409" s="125"/>
      <c r="V409" s="125"/>
      <c r="W409" s="125"/>
      <c r="X409" s="125"/>
      <c r="Y409" s="125"/>
      <c r="Z409" s="125"/>
      <c r="AA409" s="125"/>
      <c r="AB409" s="125"/>
      <c r="AC409" s="126">
        <f t="shared" si="13"/>
        <v>0</v>
      </c>
      <c r="AD409" s="125"/>
      <c r="AE409" s="113"/>
    </row>
    <row r="410" spans="1:31" x14ac:dyDescent="0.25">
      <c r="A410" s="22"/>
      <c r="B410" s="30" t="s">
        <v>11</v>
      </c>
      <c r="C410" s="31" t="s">
        <v>5814</v>
      </c>
      <c r="D410" s="31" t="s">
        <v>5815</v>
      </c>
      <c r="E410" s="30"/>
      <c r="F410" s="31"/>
      <c r="G410" s="31" t="s">
        <v>5816</v>
      </c>
      <c r="H410" s="31"/>
      <c r="I410" s="32" t="s">
        <v>13</v>
      </c>
      <c r="J410" s="32" t="s">
        <v>4400</v>
      </c>
      <c r="K410" s="30" t="s">
        <v>1012</v>
      </c>
      <c r="L410" s="30">
        <v>19936619</v>
      </c>
      <c r="M410" s="30">
        <v>1</v>
      </c>
      <c r="N410" s="30">
        <v>4</v>
      </c>
      <c r="O410" s="33">
        <v>7</v>
      </c>
      <c r="P410" s="34">
        <f t="shared" si="12"/>
        <v>5.5</v>
      </c>
      <c r="Q410" s="118">
        <v>1.6127472909132925E-3</v>
      </c>
      <c r="R410" s="125"/>
      <c r="S410" s="125"/>
      <c r="T410" s="125"/>
      <c r="U410" s="125"/>
      <c r="V410" s="125"/>
      <c r="W410" s="125"/>
      <c r="X410" s="125"/>
      <c r="Y410" s="125"/>
      <c r="Z410" s="125"/>
      <c r="AA410" s="125"/>
      <c r="AB410" s="125"/>
      <c r="AC410" s="126">
        <f t="shared" si="13"/>
        <v>0</v>
      </c>
      <c r="AD410" s="125"/>
      <c r="AE410" s="113"/>
    </row>
    <row r="411" spans="1:31" x14ac:dyDescent="0.25">
      <c r="A411" s="22"/>
      <c r="B411" s="30" t="s">
        <v>11</v>
      </c>
      <c r="C411" s="31" t="s">
        <v>5535</v>
      </c>
      <c r="D411" s="31" t="s">
        <v>1232</v>
      </c>
      <c r="E411" s="30" t="s">
        <v>5536</v>
      </c>
      <c r="F411" s="31" t="s">
        <v>305</v>
      </c>
      <c r="G411" s="31" t="s">
        <v>5818</v>
      </c>
      <c r="H411" s="31" t="s">
        <v>1234</v>
      </c>
      <c r="I411" s="32" t="s">
        <v>13</v>
      </c>
      <c r="J411" s="32" t="s">
        <v>392</v>
      </c>
      <c r="K411" s="30" t="s">
        <v>5817</v>
      </c>
      <c r="L411" s="30">
        <v>19937946</v>
      </c>
      <c r="M411" s="30">
        <v>16</v>
      </c>
      <c r="N411" s="30"/>
      <c r="O411" s="33">
        <v>4</v>
      </c>
      <c r="P411" s="34">
        <f t="shared" si="12"/>
        <v>4</v>
      </c>
      <c r="Q411" s="118">
        <v>2.0866779422350802E-3</v>
      </c>
      <c r="R411" s="125"/>
      <c r="S411" s="125"/>
      <c r="T411" s="125"/>
      <c r="U411" s="125"/>
      <c r="V411" s="125"/>
      <c r="W411" s="125"/>
      <c r="X411" s="125"/>
      <c r="Y411" s="125"/>
      <c r="Z411" s="125"/>
      <c r="AA411" s="125"/>
      <c r="AB411" s="125"/>
      <c r="AC411" s="126">
        <f t="shared" si="13"/>
        <v>0</v>
      </c>
      <c r="AD411" s="125"/>
      <c r="AE411" s="113"/>
    </row>
    <row r="412" spans="1:31" x14ac:dyDescent="0.25">
      <c r="A412" s="22"/>
      <c r="B412" s="30" t="s">
        <v>11</v>
      </c>
      <c r="C412" s="31" t="s">
        <v>5820</v>
      </c>
      <c r="D412" s="31" t="s">
        <v>5064</v>
      </c>
      <c r="E412" s="30"/>
      <c r="F412" s="31"/>
      <c r="G412" s="31"/>
      <c r="H412" s="31" t="s">
        <v>5821</v>
      </c>
      <c r="I412" s="32" t="s">
        <v>13</v>
      </c>
      <c r="J412" s="32" t="s">
        <v>4400</v>
      </c>
      <c r="K412" s="30" t="s">
        <v>5819</v>
      </c>
      <c r="L412" s="30">
        <v>19937948</v>
      </c>
      <c r="M412" s="30">
        <v>3</v>
      </c>
      <c r="N412" s="30">
        <v>420</v>
      </c>
      <c r="O412" s="33">
        <v>60</v>
      </c>
      <c r="P412" s="34">
        <f t="shared" si="12"/>
        <v>240</v>
      </c>
      <c r="Q412" s="118">
        <v>1.7849662768188584E-2</v>
      </c>
      <c r="R412" s="125"/>
      <c r="S412" s="125"/>
      <c r="T412" s="125"/>
      <c r="U412" s="125"/>
      <c r="V412" s="125"/>
      <c r="W412" s="125"/>
      <c r="X412" s="125"/>
      <c r="Y412" s="125"/>
      <c r="Z412" s="125"/>
      <c r="AA412" s="125"/>
      <c r="AB412" s="125"/>
      <c r="AC412" s="126">
        <f t="shared" si="13"/>
        <v>0</v>
      </c>
      <c r="AD412" s="125"/>
      <c r="AE412" s="113"/>
    </row>
    <row r="413" spans="1:31" x14ac:dyDescent="0.25">
      <c r="A413" s="22"/>
      <c r="B413" s="30" t="s">
        <v>11</v>
      </c>
      <c r="C413" s="31" t="s">
        <v>5823</v>
      </c>
      <c r="D413" s="31" t="s">
        <v>826</v>
      </c>
      <c r="E413" s="30" t="s">
        <v>827</v>
      </c>
      <c r="F413" s="31" t="s">
        <v>278</v>
      </c>
      <c r="G413" s="31" t="s">
        <v>5824</v>
      </c>
      <c r="H413" s="31" t="s">
        <v>828</v>
      </c>
      <c r="I413" s="32" t="s">
        <v>13</v>
      </c>
      <c r="J413" s="32" t="s">
        <v>829</v>
      </c>
      <c r="K413" s="30" t="s">
        <v>5822</v>
      </c>
      <c r="L413" s="30">
        <v>19937980</v>
      </c>
      <c r="M413" s="30">
        <v>3</v>
      </c>
      <c r="N413" s="30">
        <v>964</v>
      </c>
      <c r="O413" s="33">
        <v>1263</v>
      </c>
      <c r="P413" s="34">
        <f t="shared" si="12"/>
        <v>1113.5</v>
      </c>
      <c r="Q413" s="118">
        <v>0.30401371048712639</v>
      </c>
      <c r="R413" s="125"/>
      <c r="S413" s="125"/>
      <c r="T413" s="125"/>
      <c r="U413" s="125"/>
      <c r="V413" s="125"/>
      <c r="W413" s="125"/>
      <c r="X413" s="125"/>
      <c r="Y413" s="125"/>
      <c r="Z413" s="125"/>
      <c r="AA413" s="125"/>
      <c r="AB413" s="125"/>
      <c r="AC413" s="126">
        <f t="shared" si="13"/>
        <v>0</v>
      </c>
      <c r="AD413" s="125"/>
      <c r="AE413" s="113"/>
    </row>
    <row r="414" spans="1:31" x14ac:dyDescent="0.25">
      <c r="A414" s="22"/>
      <c r="B414" s="30" t="s">
        <v>11</v>
      </c>
      <c r="C414" s="31" t="s">
        <v>5826</v>
      </c>
      <c r="D414" s="31" t="s">
        <v>642</v>
      </c>
      <c r="E414" s="30" t="s">
        <v>307</v>
      </c>
      <c r="F414" s="31" t="s">
        <v>247</v>
      </c>
      <c r="G414" s="31" t="s">
        <v>5827</v>
      </c>
      <c r="H414" s="31" t="s">
        <v>643</v>
      </c>
      <c r="I414" s="32" t="s">
        <v>13</v>
      </c>
      <c r="J414" s="32" t="s">
        <v>309</v>
      </c>
      <c r="K414" s="30" t="s">
        <v>5825</v>
      </c>
      <c r="L414" s="30">
        <v>19939035</v>
      </c>
      <c r="M414" s="30">
        <v>2</v>
      </c>
      <c r="N414" s="30">
        <v>936</v>
      </c>
      <c r="O414" s="33">
        <v>1345</v>
      </c>
      <c r="P414" s="34">
        <f t="shared" si="12"/>
        <v>1140.5</v>
      </c>
      <c r="Q414" s="118">
        <v>0.20483464006039206</v>
      </c>
      <c r="R414" s="125"/>
      <c r="S414" s="125"/>
      <c r="T414" s="125"/>
      <c r="U414" s="125"/>
      <c r="V414" s="125"/>
      <c r="W414" s="125"/>
      <c r="X414" s="125"/>
      <c r="Y414" s="125"/>
      <c r="Z414" s="125"/>
      <c r="AA414" s="125"/>
      <c r="AB414" s="125"/>
      <c r="AC414" s="126">
        <f t="shared" si="13"/>
        <v>0</v>
      </c>
      <c r="AD414" s="125"/>
      <c r="AE414" s="113"/>
    </row>
    <row r="415" spans="1:31" x14ac:dyDescent="0.25">
      <c r="A415" s="22"/>
      <c r="B415" s="30" t="s">
        <v>11</v>
      </c>
      <c r="C415" s="31" t="s">
        <v>5829</v>
      </c>
      <c r="D415" s="31" t="s">
        <v>5830</v>
      </c>
      <c r="E415" s="30"/>
      <c r="F415" s="31"/>
      <c r="G415" s="31"/>
      <c r="H415" s="31" t="s">
        <v>5831</v>
      </c>
      <c r="I415" s="32" t="s">
        <v>13</v>
      </c>
      <c r="J415" s="32" t="s">
        <v>4400</v>
      </c>
      <c r="K415" s="30" t="s">
        <v>5828</v>
      </c>
      <c r="L415" s="30">
        <v>19939721</v>
      </c>
      <c r="M415" s="30">
        <v>1</v>
      </c>
      <c r="N415" s="30"/>
      <c r="O415" s="33">
        <v>4</v>
      </c>
      <c r="P415" s="34">
        <f t="shared" si="12"/>
        <v>4</v>
      </c>
      <c r="Q415" s="118">
        <v>6.5768574334294384E-3</v>
      </c>
      <c r="R415" s="125"/>
      <c r="S415" s="125"/>
      <c r="T415" s="125"/>
      <c r="U415" s="125"/>
      <c r="V415" s="125"/>
      <c r="W415" s="125"/>
      <c r="X415" s="125"/>
      <c r="Y415" s="125"/>
      <c r="Z415" s="125"/>
      <c r="AA415" s="125"/>
      <c r="AB415" s="125"/>
      <c r="AC415" s="126">
        <f t="shared" si="13"/>
        <v>0</v>
      </c>
      <c r="AD415" s="125"/>
      <c r="AE415" s="113"/>
    </row>
    <row r="416" spans="1:31" x14ac:dyDescent="0.25">
      <c r="A416" s="22"/>
      <c r="B416" s="30" t="s">
        <v>11</v>
      </c>
      <c r="C416" s="31" t="s">
        <v>5832</v>
      </c>
      <c r="D416" s="31"/>
      <c r="E416" s="30"/>
      <c r="F416" s="31"/>
      <c r="G416" s="31"/>
      <c r="H416" s="31"/>
      <c r="I416" s="32" t="s">
        <v>13</v>
      </c>
      <c r="J416" s="32" t="s">
        <v>4400</v>
      </c>
      <c r="K416" s="30" t="s">
        <v>711</v>
      </c>
      <c r="L416" s="30">
        <v>19941418</v>
      </c>
      <c r="M416" s="30">
        <v>6</v>
      </c>
      <c r="N416" s="30">
        <v>778</v>
      </c>
      <c r="O416" s="33">
        <v>728</v>
      </c>
      <c r="P416" s="34">
        <f t="shared" si="12"/>
        <v>753</v>
      </c>
      <c r="Q416" s="118">
        <v>7.2774540612771243E-4</v>
      </c>
      <c r="R416" s="125"/>
      <c r="S416" s="125"/>
      <c r="T416" s="125"/>
      <c r="U416" s="125"/>
      <c r="V416" s="125"/>
      <c r="W416" s="125"/>
      <c r="X416" s="125"/>
      <c r="Y416" s="125"/>
      <c r="Z416" s="125"/>
      <c r="AA416" s="125"/>
      <c r="AB416" s="125"/>
      <c r="AC416" s="126">
        <f t="shared" si="13"/>
        <v>0</v>
      </c>
      <c r="AD416" s="125"/>
      <c r="AE416" s="113"/>
    </row>
    <row r="417" spans="1:31" x14ac:dyDescent="0.25">
      <c r="A417" s="22"/>
      <c r="B417" s="30" t="s">
        <v>11</v>
      </c>
      <c r="C417" s="31" t="s">
        <v>5834</v>
      </c>
      <c r="D417" s="31"/>
      <c r="E417" s="30"/>
      <c r="F417" s="31"/>
      <c r="G417" s="31"/>
      <c r="H417" s="31"/>
      <c r="I417" s="32" t="s">
        <v>13</v>
      </c>
      <c r="J417" s="32" t="s">
        <v>4400</v>
      </c>
      <c r="K417" s="30" t="s">
        <v>5833</v>
      </c>
      <c r="L417" s="30">
        <v>19941485</v>
      </c>
      <c r="M417" s="30">
        <v>2</v>
      </c>
      <c r="N417" s="30"/>
      <c r="O417" s="33">
        <v>1</v>
      </c>
      <c r="P417" s="34">
        <f t="shared" si="12"/>
        <v>1</v>
      </c>
      <c r="Q417" s="118">
        <v>7.424180468162707E-4</v>
      </c>
      <c r="R417" s="125"/>
      <c r="S417" s="125"/>
      <c r="T417" s="125"/>
      <c r="U417" s="125"/>
      <c r="V417" s="125"/>
      <c r="W417" s="125"/>
      <c r="X417" s="125"/>
      <c r="Y417" s="125"/>
      <c r="Z417" s="125"/>
      <c r="AA417" s="125"/>
      <c r="AB417" s="125"/>
      <c r="AC417" s="126">
        <f t="shared" si="13"/>
        <v>0</v>
      </c>
      <c r="AD417" s="125"/>
      <c r="AE417" s="113"/>
    </row>
    <row r="418" spans="1:31" x14ac:dyDescent="0.25">
      <c r="A418" s="22"/>
      <c r="B418" s="30" t="s">
        <v>11</v>
      </c>
      <c r="C418" s="31" t="s">
        <v>5013</v>
      </c>
      <c r="D418" s="31" t="s">
        <v>310</v>
      </c>
      <c r="E418" s="30" t="s">
        <v>311</v>
      </c>
      <c r="F418" s="31" t="s">
        <v>93</v>
      </c>
      <c r="G418" s="31" t="s">
        <v>5836</v>
      </c>
      <c r="H418" s="31" t="s">
        <v>312</v>
      </c>
      <c r="I418" s="32" t="s">
        <v>13</v>
      </c>
      <c r="J418" s="32" t="s">
        <v>313</v>
      </c>
      <c r="K418" s="30" t="s">
        <v>5835</v>
      </c>
      <c r="L418" s="30">
        <v>19941486</v>
      </c>
      <c r="M418" s="30">
        <v>2</v>
      </c>
      <c r="N418" s="30">
        <v>238</v>
      </c>
      <c r="O418" s="33">
        <v>285</v>
      </c>
      <c r="P418" s="34">
        <f t="shared" si="12"/>
        <v>261.5</v>
      </c>
      <c r="Q418" s="118">
        <v>1.5948772379582331E-2</v>
      </c>
      <c r="R418" s="125"/>
      <c r="S418" s="125"/>
      <c r="T418" s="125"/>
      <c r="U418" s="125"/>
      <c r="V418" s="125"/>
      <c r="W418" s="125"/>
      <c r="X418" s="125"/>
      <c r="Y418" s="125"/>
      <c r="Z418" s="125"/>
      <c r="AA418" s="125"/>
      <c r="AB418" s="125"/>
      <c r="AC418" s="126">
        <f t="shared" si="13"/>
        <v>0</v>
      </c>
      <c r="AD418" s="125"/>
      <c r="AE418" s="113"/>
    </row>
    <row r="419" spans="1:31" x14ac:dyDescent="0.25">
      <c r="A419" s="22"/>
      <c r="B419" s="30" t="s">
        <v>11</v>
      </c>
      <c r="C419" s="31" t="s">
        <v>5837</v>
      </c>
      <c r="D419" s="31"/>
      <c r="E419" s="30"/>
      <c r="F419" s="31"/>
      <c r="G419" s="31"/>
      <c r="H419" s="31"/>
      <c r="I419" s="32" t="s">
        <v>13</v>
      </c>
      <c r="J419" s="32" t="s">
        <v>4400</v>
      </c>
      <c r="K419" s="30" t="s">
        <v>395</v>
      </c>
      <c r="L419" s="30">
        <v>19942122</v>
      </c>
      <c r="M419" s="30">
        <v>1</v>
      </c>
      <c r="N419" s="30">
        <v>1187</v>
      </c>
      <c r="O419" s="33">
        <v>1901</v>
      </c>
      <c r="P419" s="34">
        <f t="shared" si="12"/>
        <v>1544</v>
      </c>
      <c r="Q419" s="118">
        <v>8.3428459234894427E-3</v>
      </c>
      <c r="R419" s="125"/>
      <c r="S419" s="125"/>
      <c r="T419" s="125"/>
      <c r="U419" s="125"/>
      <c r="V419" s="125"/>
      <c r="W419" s="125"/>
      <c r="X419" s="125"/>
      <c r="Y419" s="125"/>
      <c r="Z419" s="125"/>
      <c r="AA419" s="125"/>
      <c r="AB419" s="125"/>
      <c r="AC419" s="126">
        <f t="shared" si="13"/>
        <v>0</v>
      </c>
      <c r="AD419" s="125"/>
      <c r="AE419" s="113"/>
    </row>
    <row r="420" spans="1:31" x14ac:dyDescent="0.25">
      <c r="A420" s="22"/>
      <c r="B420" s="30" t="s">
        <v>11</v>
      </c>
      <c r="C420" s="31" t="s">
        <v>5839</v>
      </c>
      <c r="D420" s="31" t="s">
        <v>931</v>
      </c>
      <c r="E420" s="30" t="s">
        <v>27</v>
      </c>
      <c r="F420" s="31" t="s">
        <v>376</v>
      </c>
      <c r="G420" s="31" t="s">
        <v>5840</v>
      </c>
      <c r="H420" s="31" t="s">
        <v>932</v>
      </c>
      <c r="I420" s="32" t="s">
        <v>13</v>
      </c>
      <c r="J420" s="32" t="s">
        <v>933</v>
      </c>
      <c r="K420" s="30" t="s">
        <v>5838</v>
      </c>
      <c r="L420" s="30">
        <v>19942150</v>
      </c>
      <c r="M420" s="30">
        <v>5</v>
      </c>
      <c r="N420" s="30">
        <v>355</v>
      </c>
      <c r="O420" s="33">
        <v>613</v>
      </c>
      <c r="P420" s="34">
        <f t="shared" si="12"/>
        <v>484</v>
      </c>
      <c r="Q420" s="118">
        <v>0.30121379138088145</v>
      </c>
      <c r="R420" s="125"/>
      <c r="S420" s="125"/>
      <c r="T420" s="125"/>
      <c r="U420" s="125"/>
      <c r="V420" s="125"/>
      <c r="W420" s="125"/>
      <c r="X420" s="125"/>
      <c r="Y420" s="125"/>
      <c r="Z420" s="125"/>
      <c r="AA420" s="125"/>
      <c r="AB420" s="125"/>
      <c r="AC420" s="126">
        <f t="shared" si="13"/>
        <v>0</v>
      </c>
      <c r="AD420" s="125"/>
      <c r="AE420" s="113"/>
    </row>
    <row r="421" spans="1:31" x14ac:dyDescent="0.25">
      <c r="A421" s="22"/>
      <c r="B421" s="30" t="s">
        <v>11</v>
      </c>
      <c r="C421" s="31" t="s">
        <v>5841</v>
      </c>
      <c r="D421" s="31" t="s">
        <v>5842</v>
      </c>
      <c r="E421" s="30"/>
      <c r="F421" s="31"/>
      <c r="G421" s="31" t="s">
        <v>4946</v>
      </c>
      <c r="H421" s="31"/>
      <c r="I421" s="32" t="s">
        <v>13</v>
      </c>
      <c r="J421" s="32" t="s">
        <v>4400</v>
      </c>
      <c r="K421" s="30" t="s">
        <v>1408</v>
      </c>
      <c r="L421" s="30">
        <v>19942300</v>
      </c>
      <c r="M421" s="30">
        <v>1</v>
      </c>
      <c r="N421" s="30">
        <v>60</v>
      </c>
      <c r="O421" s="33">
        <v>14</v>
      </c>
      <c r="P421" s="34">
        <f t="shared" si="12"/>
        <v>37</v>
      </c>
      <c r="Q421" s="118">
        <v>3.2800820049457787E-3</v>
      </c>
      <c r="R421" s="125"/>
      <c r="S421" s="125"/>
      <c r="T421" s="125"/>
      <c r="U421" s="125"/>
      <c r="V421" s="125"/>
      <c r="W421" s="125"/>
      <c r="X421" s="125"/>
      <c r="Y421" s="125"/>
      <c r="Z421" s="125"/>
      <c r="AA421" s="125"/>
      <c r="AB421" s="125"/>
      <c r="AC421" s="126">
        <f t="shared" si="13"/>
        <v>0</v>
      </c>
      <c r="AD421" s="125"/>
      <c r="AE421" s="113"/>
    </row>
    <row r="422" spans="1:31" x14ac:dyDescent="0.25">
      <c r="A422" s="22"/>
      <c r="B422" s="30" t="s">
        <v>11</v>
      </c>
      <c r="C422" s="31" t="s">
        <v>5043</v>
      </c>
      <c r="D422" s="31" t="s">
        <v>1020</v>
      </c>
      <c r="E422" s="30" t="s">
        <v>1021</v>
      </c>
      <c r="F422" s="31" t="s">
        <v>36</v>
      </c>
      <c r="G422" s="31" t="s">
        <v>1306</v>
      </c>
      <c r="H422" s="31" t="s">
        <v>1307</v>
      </c>
      <c r="I422" s="32" t="s">
        <v>13</v>
      </c>
      <c r="J422" s="32" t="s">
        <v>689</v>
      </c>
      <c r="K422" s="30" t="s">
        <v>1308</v>
      </c>
      <c r="L422" s="30">
        <v>19942545</v>
      </c>
      <c r="M422" s="30">
        <v>1</v>
      </c>
      <c r="N422" s="30"/>
      <c r="O422" s="33">
        <v>40</v>
      </c>
      <c r="P422" s="34">
        <f t="shared" si="12"/>
        <v>40</v>
      </c>
      <c r="Q422" s="118">
        <v>3.23325255891583E-4</v>
      </c>
      <c r="R422" s="125"/>
      <c r="S422" s="125"/>
      <c r="T422" s="125"/>
      <c r="U422" s="125"/>
      <c r="V422" s="125"/>
      <c r="W422" s="125"/>
      <c r="X422" s="125"/>
      <c r="Y422" s="125"/>
      <c r="Z422" s="125"/>
      <c r="AA422" s="125"/>
      <c r="AB422" s="125"/>
      <c r="AC422" s="126">
        <f t="shared" si="13"/>
        <v>0</v>
      </c>
      <c r="AD422" s="125"/>
      <c r="AE422" s="113"/>
    </row>
    <row r="423" spans="1:31" x14ac:dyDescent="0.25">
      <c r="A423" s="22"/>
      <c r="B423" s="30" t="s">
        <v>11</v>
      </c>
      <c r="C423" s="31" t="s">
        <v>5844</v>
      </c>
      <c r="D423" s="31"/>
      <c r="E423" s="30"/>
      <c r="F423" s="31"/>
      <c r="G423" s="31"/>
      <c r="H423" s="31"/>
      <c r="I423" s="32" t="s">
        <v>13</v>
      </c>
      <c r="J423" s="32" t="s">
        <v>4400</v>
      </c>
      <c r="K423" s="30" t="s">
        <v>5843</v>
      </c>
      <c r="L423" s="30">
        <v>19943742</v>
      </c>
      <c r="M423" s="30">
        <v>1</v>
      </c>
      <c r="N423" s="30">
        <v>1800</v>
      </c>
      <c r="O423" s="33">
        <v>1100</v>
      </c>
      <c r="P423" s="34">
        <f t="shared" si="12"/>
        <v>1450</v>
      </c>
      <c r="Q423" s="118">
        <v>2.7008202081813208E-2</v>
      </c>
      <c r="R423" s="125"/>
      <c r="S423" s="125"/>
      <c r="T423" s="125"/>
      <c r="U423" s="125"/>
      <c r="V423" s="125"/>
      <c r="W423" s="125"/>
      <c r="X423" s="125"/>
      <c r="Y423" s="125"/>
      <c r="Z423" s="125"/>
      <c r="AA423" s="125"/>
      <c r="AB423" s="125"/>
      <c r="AC423" s="126">
        <f t="shared" si="13"/>
        <v>0</v>
      </c>
      <c r="AD423" s="125"/>
      <c r="AE423" s="113"/>
    </row>
    <row r="424" spans="1:31" x14ac:dyDescent="0.25">
      <c r="A424" s="22"/>
      <c r="B424" s="30" t="s">
        <v>11</v>
      </c>
      <c r="C424" s="31" t="s">
        <v>5660</v>
      </c>
      <c r="D424" s="31" t="s">
        <v>373</v>
      </c>
      <c r="E424" s="30" t="s">
        <v>5846</v>
      </c>
      <c r="F424" s="31" t="s">
        <v>212</v>
      </c>
      <c r="G424" s="31" t="s">
        <v>5847</v>
      </c>
      <c r="H424" s="31" t="s">
        <v>5848</v>
      </c>
      <c r="I424" s="32" t="s">
        <v>13</v>
      </c>
      <c r="J424" s="32" t="s">
        <v>234</v>
      </c>
      <c r="K424" s="30" t="s">
        <v>5845</v>
      </c>
      <c r="L424" s="30">
        <v>19945455</v>
      </c>
      <c r="M424" s="30">
        <v>2</v>
      </c>
      <c r="N424" s="30">
        <v>47</v>
      </c>
      <c r="O424" s="33">
        <v>79</v>
      </c>
      <c r="P424" s="34">
        <f t="shared" si="12"/>
        <v>63</v>
      </c>
      <c r="Q424" s="118">
        <v>0.26993450367013155</v>
      </c>
      <c r="R424" s="125"/>
      <c r="S424" s="125"/>
      <c r="T424" s="125"/>
      <c r="U424" s="125"/>
      <c r="V424" s="125"/>
      <c r="W424" s="125"/>
      <c r="X424" s="125"/>
      <c r="Y424" s="125"/>
      <c r="Z424" s="125"/>
      <c r="AA424" s="125"/>
      <c r="AB424" s="125"/>
      <c r="AC424" s="126">
        <f t="shared" si="13"/>
        <v>0</v>
      </c>
      <c r="AD424" s="125"/>
      <c r="AE424" s="113"/>
    </row>
    <row r="425" spans="1:31" x14ac:dyDescent="0.25">
      <c r="A425" s="22"/>
      <c r="B425" s="30" t="s">
        <v>11</v>
      </c>
      <c r="C425" s="31" t="s">
        <v>5849</v>
      </c>
      <c r="D425" s="31" t="s">
        <v>1387</v>
      </c>
      <c r="E425" s="30" t="s">
        <v>404</v>
      </c>
      <c r="F425" s="31" t="s">
        <v>278</v>
      </c>
      <c r="G425" s="31" t="s">
        <v>1388</v>
      </c>
      <c r="H425" s="31" t="s">
        <v>1389</v>
      </c>
      <c r="I425" s="32" t="s">
        <v>13</v>
      </c>
      <c r="J425" s="32" t="s">
        <v>1390</v>
      </c>
      <c r="K425" s="30" t="s">
        <v>1391</v>
      </c>
      <c r="L425" s="30">
        <v>19945473</v>
      </c>
      <c r="M425" s="30">
        <v>1</v>
      </c>
      <c r="N425" s="30">
        <v>1</v>
      </c>
      <c r="O425" s="33">
        <v>2</v>
      </c>
      <c r="P425" s="34">
        <f t="shared" si="12"/>
        <v>1.5</v>
      </c>
      <c r="Q425" s="118">
        <v>1.976852787380602E-3</v>
      </c>
      <c r="R425" s="125"/>
      <c r="S425" s="125"/>
      <c r="T425" s="125"/>
      <c r="U425" s="125"/>
      <c r="V425" s="125"/>
      <c r="W425" s="125"/>
      <c r="X425" s="125"/>
      <c r="Y425" s="125"/>
      <c r="Z425" s="125"/>
      <c r="AA425" s="125"/>
      <c r="AB425" s="125"/>
      <c r="AC425" s="126">
        <f t="shared" si="13"/>
        <v>0</v>
      </c>
      <c r="AD425" s="125"/>
      <c r="AE425" s="113"/>
    </row>
    <row r="426" spans="1:31" x14ac:dyDescent="0.25">
      <c r="A426" s="22"/>
      <c r="B426" s="30" t="s">
        <v>11</v>
      </c>
      <c r="C426" s="31" t="s">
        <v>5850</v>
      </c>
      <c r="D426" s="31" t="s">
        <v>5851</v>
      </c>
      <c r="E426" s="30" t="s">
        <v>5852</v>
      </c>
      <c r="F426" s="31" t="s">
        <v>1169</v>
      </c>
      <c r="G426" s="31" t="s">
        <v>1170</v>
      </c>
      <c r="H426" s="31" t="s">
        <v>5853</v>
      </c>
      <c r="I426" s="32" t="s">
        <v>13</v>
      </c>
      <c r="J426" s="32" t="s">
        <v>635</v>
      </c>
      <c r="K426" s="30" t="s">
        <v>1171</v>
      </c>
      <c r="L426" s="30">
        <v>19946928</v>
      </c>
      <c r="M426" s="30">
        <v>1</v>
      </c>
      <c r="N426" s="30">
        <v>480</v>
      </c>
      <c r="O426" s="33">
        <v>13</v>
      </c>
      <c r="P426" s="34">
        <f t="shared" si="12"/>
        <v>246.5</v>
      </c>
      <c r="Q426" s="118">
        <v>5.241119970027336E-3</v>
      </c>
      <c r="R426" s="125"/>
      <c r="S426" s="125"/>
      <c r="T426" s="125"/>
      <c r="U426" s="125"/>
      <c r="V426" s="125"/>
      <c r="W426" s="125"/>
      <c r="X426" s="125"/>
      <c r="Y426" s="125"/>
      <c r="Z426" s="125"/>
      <c r="AA426" s="125"/>
      <c r="AB426" s="125"/>
      <c r="AC426" s="126">
        <f t="shared" si="13"/>
        <v>0</v>
      </c>
      <c r="AD426" s="125"/>
      <c r="AE426" s="113"/>
    </row>
    <row r="427" spans="1:31" x14ac:dyDescent="0.25">
      <c r="A427" s="22"/>
      <c r="B427" s="30" t="s">
        <v>11</v>
      </c>
      <c r="C427" s="31" t="s">
        <v>5854</v>
      </c>
      <c r="D427" s="31" t="s">
        <v>5064</v>
      </c>
      <c r="E427" s="30"/>
      <c r="F427" s="31"/>
      <c r="G427" s="31"/>
      <c r="H427" s="31" t="s">
        <v>5855</v>
      </c>
      <c r="I427" s="32" t="s">
        <v>13</v>
      </c>
      <c r="J427" s="32" t="s">
        <v>4400</v>
      </c>
      <c r="K427" s="30" t="s">
        <v>779</v>
      </c>
      <c r="L427" s="30">
        <v>19947270</v>
      </c>
      <c r="M427" s="30">
        <v>1</v>
      </c>
      <c r="N427" s="30">
        <v>32</v>
      </c>
      <c r="O427" s="33">
        <v>34</v>
      </c>
      <c r="P427" s="34">
        <f t="shared" si="12"/>
        <v>33</v>
      </c>
      <c r="Q427" s="118">
        <v>3.3705340024839272E-3</v>
      </c>
      <c r="R427" s="125"/>
      <c r="S427" s="125"/>
      <c r="T427" s="125"/>
      <c r="U427" s="125"/>
      <c r="V427" s="125"/>
      <c r="W427" s="125"/>
      <c r="X427" s="125"/>
      <c r="Y427" s="125"/>
      <c r="Z427" s="125"/>
      <c r="AA427" s="125"/>
      <c r="AB427" s="125"/>
      <c r="AC427" s="126">
        <f t="shared" si="13"/>
        <v>0</v>
      </c>
      <c r="AD427" s="125"/>
      <c r="AE427" s="113"/>
    </row>
    <row r="428" spans="1:31" x14ac:dyDescent="0.25">
      <c r="A428" s="22"/>
      <c r="B428" s="30" t="s">
        <v>11</v>
      </c>
      <c r="C428" s="31" t="s">
        <v>5856</v>
      </c>
      <c r="D428" s="31" t="s">
        <v>807</v>
      </c>
      <c r="E428" s="30" t="s">
        <v>414</v>
      </c>
      <c r="F428" s="31" t="s">
        <v>93</v>
      </c>
      <c r="G428" s="31" t="s">
        <v>808</v>
      </c>
      <c r="H428" s="31" t="s">
        <v>809</v>
      </c>
      <c r="I428" s="32" t="s">
        <v>13</v>
      </c>
      <c r="J428" s="32" t="s">
        <v>810</v>
      </c>
      <c r="K428" s="30" t="s">
        <v>811</v>
      </c>
      <c r="L428" s="30">
        <v>19947559</v>
      </c>
      <c r="M428" s="30">
        <v>1</v>
      </c>
      <c r="N428" s="30">
        <v>10</v>
      </c>
      <c r="O428" s="33">
        <v>16</v>
      </c>
      <c r="P428" s="34">
        <f t="shared" si="12"/>
        <v>13</v>
      </c>
      <c r="Q428" s="118">
        <v>0.16417623287333089</v>
      </c>
      <c r="R428" s="125"/>
      <c r="S428" s="125"/>
      <c r="T428" s="125"/>
      <c r="U428" s="125"/>
      <c r="V428" s="125"/>
      <c r="W428" s="125"/>
      <c r="X428" s="125"/>
      <c r="Y428" s="125"/>
      <c r="Z428" s="125"/>
      <c r="AA428" s="125"/>
      <c r="AB428" s="125"/>
      <c r="AC428" s="126">
        <f t="shared" si="13"/>
        <v>0</v>
      </c>
      <c r="AD428" s="125"/>
      <c r="AE428" s="113"/>
    </row>
    <row r="429" spans="1:31" x14ac:dyDescent="0.25">
      <c r="A429" s="22"/>
      <c r="B429" s="30" t="s">
        <v>11</v>
      </c>
      <c r="C429" s="31" t="s">
        <v>5857</v>
      </c>
      <c r="D429" s="31" t="s">
        <v>5858</v>
      </c>
      <c r="E429" s="30"/>
      <c r="F429" s="31" t="s">
        <v>5859</v>
      </c>
      <c r="G429" s="31" t="s">
        <v>5860</v>
      </c>
      <c r="H429" s="31" t="s">
        <v>1048</v>
      </c>
      <c r="I429" s="32" t="s">
        <v>13</v>
      </c>
      <c r="J429" s="32" t="s">
        <v>110</v>
      </c>
      <c r="K429" s="30" t="s">
        <v>1049</v>
      </c>
      <c r="L429" s="30">
        <v>19949049</v>
      </c>
      <c r="M429" s="30">
        <v>1</v>
      </c>
      <c r="N429" s="30">
        <v>1</v>
      </c>
      <c r="O429" s="33">
        <v>6</v>
      </c>
      <c r="P429" s="34">
        <f t="shared" si="12"/>
        <v>3.5</v>
      </c>
      <c r="Q429" s="118">
        <v>1.6144297763608256E-3</v>
      </c>
      <c r="R429" s="125"/>
      <c r="S429" s="125"/>
      <c r="T429" s="125"/>
      <c r="U429" s="125"/>
      <c r="V429" s="125"/>
      <c r="W429" s="125"/>
      <c r="X429" s="125"/>
      <c r="Y429" s="125"/>
      <c r="Z429" s="125"/>
      <c r="AA429" s="125"/>
      <c r="AB429" s="125"/>
      <c r="AC429" s="126">
        <f t="shared" si="13"/>
        <v>0</v>
      </c>
      <c r="AD429" s="125"/>
      <c r="AE429" s="113"/>
    </row>
    <row r="430" spans="1:31" x14ac:dyDescent="0.25">
      <c r="A430" s="22"/>
      <c r="B430" s="30" t="s">
        <v>11</v>
      </c>
      <c r="C430" s="31" t="s">
        <v>5461</v>
      </c>
      <c r="D430" s="31" t="s">
        <v>588</v>
      </c>
      <c r="E430" s="30" t="s">
        <v>589</v>
      </c>
      <c r="F430" s="31" t="s">
        <v>305</v>
      </c>
      <c r="G430" s="31" t="s">
        <v>5862</v>
      </c>
      <c r="H430" s="31" t="s">
        <v>5863</v>
      </c>
      <c r="I430" s="32" t="s">
        <v>13</v>
      </c>
      <c r="J430" s="32" t="s">
        <v>590</v>
      </c>
      <c r="K430" s="30" t="s">
        <v>5861</v>
      </c>
      <c r="L430" s="30">
        <v>19949566</v>
      </c>
      <c r="M430" s="30">
        <v>1</v>
      </c>
      <c r="N430" s="30">
        <v>36</v>
      </c>
      <c r="O430" s="33">
        <v>38</v>
      </c>
      <c r="P430" s="34">
        <f t="shared" si="12"/>
        <v>37</v>
      </c>
      <c r="Q430" s="118">
        <v>2.9528323301873959E-2</v>
      </c>
      <c r="R430" s="125"/>
      <c r="S430" s="125"/>
      <c r="T430" s="125"/>
      <c r="U430" s="125"/>
      <c r="V430" s="125"/>
      <c r="W430" s="125"/>
      <c r="X430" s="125"/>
      <c r="Y430" s="125"/>
      <c r="Z430" s="125"/>
      <c r="AA430" s="125"/>
      <c r="AB430" s="125"/>
      <c r="AC430" s="126">
        <f t="shared" si="13"/>
        <v>0</v>
      </c>
      <c r="AD430" s="125"/>
      <c r="AE430" s="113"/>
    </row>
    <row r="431" spans="1:31" x14ac:dyDescent="0.25">
      <c r="A431" s="22"/>
      <c r="B431" s="30" t="s">
        <v>11</v>
      </c>
      <c r="C431" s="31" t="s">
        <v>5865</v>
      </c>
      <c r="D431" s="31" t="s">
        <v>380</v>
      </c>
      <c r="E431" s="30" t="s">
        <v>68</v>
      </c>
      <c r="F431" s="31" t="s">
        <v>15</v>
      </c>
      <c r="G431" s="31" t="s">
        <v>5866</v>
      </c>
      <c r="H431" s="31" t="s">
        <v>5867</v>
      </c>
      <c r="I431" s="32" t="s">
        <v>13</v>
      </c>
      <c r="J431" s="32" t="s">
        <v>381</v>
      </c>
      <c r="K431" s="30" t="s">
        <v>5864</v>
      </c>
      <c r="L431" s="30">
        <v>19950177</v>
      </c>
      <c r="M431" s="30">
        <v>10</v>
      </c>
      <c r="N431" s="30">
        <v>287</v>
      </c>
      <c r="O431" s="33">
        <v>231</v>
      </c>
      <c r="P431" s="34">
        <f t="shared" si="12"/>
        <v>259</v>
      </c>
      <c r="Q431" s="118">
        <v>2.662425334044195E-3</v>
      </c>
      <c r="R431" s="125"/>
      <c r="S431" s="125"/>
      <c r="T431" s="125"/>
      <c r="U431" s="125"/>
      <c r="V431" s="125"/>
      <c r="W431" s="125"/>
      <c r="X431" s="125"/>
      <c r="Y431" s="125"/>
      <c r="Z431" s="125"/>
      <c r="AA431" s="125"/>
      <c r="AB431" s="125"/>
      <c r="AC431" s="126">
        <f t="shared" si="13"/>
        <v>0</v>
      </c>
      <c r="AD431" s="125"/>
      <c r="AE431" s="113"/>
    </row>
    <row r="432" spans="1:31" x14ac:dyDescent="0.25">
      <c r="A432" s="22"/>
      <c r="B432" s="30" t="s">
        <v>11</v>
      </c>
      <c r="C432" s="31" t="s">
        <v>5869</v>
      </c>
      <c r="D432" s="31" t="s">
        <v>5870</v>
      </c>
      <c r="E432" s="30"/>
      <c r="F432" s="31"/>
      <c r="G432" s="31" t="s">
        <v>4946</v>
      </c>
      <c r="H432" s="31"/>
      <c r="I432" s="32" t="s">
        <v>13</v>
      </c>
      <c r="J432" s="32" t="s">
        <v>4400</v>
      </c>
      <c r="K432" s="30" t="s">
        <v>5868</v>
      </c>
      <c r="L432" s="30">
        <v>19950570</v>
      </c>
      <c r="M432" s="30">
        <v>1</v>
      </c>
      <c r="N432" s="30">
        <v>30</v>
      </c>
      <c r="O432" s="33">
        <v>60</v>
      </c>
      <c r="P432" s="34">
        <f t="shared" si="12"/>
        <v>45</v>
      </c>
      <c r="Q432" s="118">
        <v>1.4080257531417551E-2</v>
      </c>
      <c r="R432" s="125"/>
      <c r="S432" s="125"/>
      <c r="T432" s="125"/>
      <c r="U432" s="125"/>
      <c r="V432" s="125"/>
      <c r="W432" s="125"/>
      <c r="X432" s="125"/>
      <c r="Y432" s="125"/>
      <c r="Z432" s="125"/>
      <c r="AA432" s="125"/>
      <c r="AB432" s="125"/>
      <c r="AC432" s="126">
        <f t="shared" si="13"/>
        <v>0</v>
      </c>
      <c r="AD432" s="125"/>
      <c r="AE432" s="113"/>
    </row>
    <row r="433" spans="1:31" x14ac:dyDescent="0.25">
      <c r="A433" s="22"/>
      <c r="B433" s="30" t="s">
        <v>11</v>
      </c>
      <c r="C433" s="31" t="s">
        <v>5872</v>
      </c>
      <c r="D433" s="31" t="s">
        <v>1282</v>
      </c>
      <c r="E433" s="30" t="s">
        <v>162</v>
      </c>
      <c r="F433" s="31" t="s">
        <v>305</v>
      </c>
      <c r="G433" s="31" t="s">
        <v>5873</v>
      </c>
      <c r="H433" s="31" t="s">
        <v>5874</v>
      </c>
      <c r="I433" s="32" t="s">
        <v>13</v>
      </c>
      <c r="J433" s="32" t="s">
        <v>1283</v>
      </c>
      <c r="K433" s="30" t="s">
        <v>5871</v>
      </c>
      <c r="L433" s="30">
        <v>19951339</v>
      </c>
      <c r="M433" s="30">
        <v>3</v>
      </c>
      <c r="N433" s="30">
        <v>3</v>
      </c>
      <c r="O433" s="33">
        <v>2</v>
      </c>
      <c r="P433" s="34">
        <f t="shared" si="12"/>
        <v>2.5</v>
      </c>
      <c r="Q433" s="118">
        <v>5.8756457847145677E-4</v>
      </c>
      <c r="R433" s="125"/>
      <c r="S433" s="125"/>
      <c r="T433" s="125"/>
      <c r="U433" s="125"/>
      <c r="V433" s="125"/>
      <c r="W433" s="125"/>
      <c r="X433" s="125"/>
      <c r="Y433" s="125"/>
      <c r="Z433" s="125"/>
      <c r="AA433" s="125"/>
      <c r="AB433" s="125"/>
      <c r="AC433" s="126">
        <f t="shared" si="13"/>
        <v>0</v>
      </c>
      <c r="AD433" s="125"/>
      <c r="AE433" s="113"/>
    </row>
    <row r="434" spans="1:31" x14ac:dyDescent="0.25">
      <c r="A434" s="22"/>
      <c r="B434" s="30" t="s">
        <v>11</v>
      </c>
      <c r="C434" s="31" t="s">
        <v>5876</v>
      </c>
      <c r="D434" s="31" t="s">
        <v>5877</v>
      </c>
      <c r="E434" s="30"/>
      <c r="F434" s="31"/>
      <c r="G434" s="31"/>
      <c r="H434" s="31" t="s">
        <v>5878</v>
      </c>
      <c r="I434" s="32" t="s">
        <v>13</v>
      </c>
      <c r="J434" s="32" t="s">
        <v>4400</v>
      </c>
      <c r="K434" s="30" t="s">
        <v>5875</v>
      </c>
      <c r="L434" s="30">
        <v>19951527</v>
      </c>
      <c r="M434" s="30">
        <v>1</v>
      </c>
      <c r="N434" s="30">
        <v>285</v>
      </c>
      <c r="O434" s="33">
        <v>60</v>
      </c>
      <c r="P434" s="34">
        <f t="shared" si="12"/>
        <v>172.5</v>
      </c>
      <c r="Q434" s="118">
        <v>9.2479232615318097E-2</v>
      </c>
      <c r="R434" s="125"/>
      <c r="S434" s="125"/>
      <c r="T434" s="125"/>
      <c r="U434" s="125"/>
      <c r="V434" s="125"/>
      <c r="W434" s="125"/>
      <c r="X434" s="125"/>
      <c r="Y434" s="125"/>
      <c r="Z434" s="125"/>
      <c r="AA434" s="125"/>
      <c r="AB434" s="125"/>
      <c r="AC434" s="126">
        <f t="shared" si="13"/>
        <v>0</v>
      </c>
      <c r="AD434" s="125"/>
      <c r="AE434" s="113"/>
    </row>
    <row r="435" spans="1:31" x14ac:dyDescent="0.25">
      <c r="A435" s="22"/>
      <c r="B435" s="30" t="s">
        <v>11</v>
      </c>
      <c r="C435" s="31" t="s">
        <v>5880</v>
      </c>
      <c r="D435" s="31" t="s">
        <v>5064</v>
      </c>
      <c r="E435" s="30"/>
      <c r="F435" s="31"/>
      <c r="G435" s="31"/>
      <c r="H435" s="31" t="s">
        <v>5881</v>
      </c>
      <c r="I435" s="32" t="s">
        <v>13</v>
      </c>
      <c r="J435" s="32" t="s">
        <v>4400</v>
      </c>
      <c r="K435" s="30" t="s">
        <v>5879</v>
      </c>
      <c r="L435" s="30">
        <v>19951949</v>
      </c>
      <c r="M435" s="30">
        <v>1</v>
      </c>
      <c r="N435" s="30">
        <v>7897</v>
      </c>
      <c r="O435" s="33">
        <v>8095</v>
      </c>
      <c r="P435" s="34">
        <f t="shared" si="12"/>
        <v>7996</v>
      </c>
      <c r="Q435" s="118">
        <v>0.75346294298967564</v>
      </c>
      <c r="R435" s="125"/>
      <c r="S435" s="125"/>
      <c r="T435" s="125"/>
      <c r="U435" s="125"/>
      <c r="V435" s="125"/>
      <c r="W435" s="125"/>
      <c r="X435" s="125"/>
      <c r="Y435" s="125"/>
      <c r="Z435" s="125"/>
      <c r="AA435" s="125"/>
      <c r="AB435" s="125"/>
      <c r="AC435" s="126">
        <f t="shared" si="13"/>
        <v>0</v>
      </c>
      <c r="AD435" s="125"/>
      <c r="AE435" s="113"/>
    </row>
    <row r="436" spans="1:31" x14ac:dyDescent="0.25">
      <c r="A436" s="22"/>
      <c r="B436" s="30" t="s">
        <v>11</v>
      </c>
      <c r="C436" s="31" t="s">
        <v>5883</v>
      </c>
      <c r="D436" s="31" t="s">
        <v>5884</v>
      </c>
      <c r="E436" s="30" t="s">
        <v>5885</v>
      </c>
      <c r="F436" s="31"/>
      <c r="G436" s="31" t="s">
        <v>5886</v>
      </c>
      <c r="H436" s="31" t="s">
        <v>1088</v>
      </c>
      <c r="I436" s="32" t="s">
        <v>13</v>
      </c>
      <c r="J436" s="32" t="s">
        <v>4400</v>
      </c>
      <c r="K436" s="30" t="s">
        <v>5882</v>
      </c>
      <c r="L436" s="30">
        <v>19953195</v>
      </c>
      <c r="M436" s="30">
        <v>2</v>
      </c>
      <c r="N436" s="30">
        <v>390</v>
      </c>
      <c r="O436" s="33">
        <v>450</v>
      </c>
      <c r="P436" s="34">
        <f t="shared" si="12"/>
        <v>420</v>
      </c>
      <c r="Q436" s="118">
        <v>6.2732128452877775E-3</v>
      </c>
      <c r="R436" s="125"/>
      <c r="S436" s="125"/>
      <c r="T436" s="125"/>
      <c r="U436" s="125"/>
      <c r="V436" s="125"/>
      <c r="W436" s="125"/>
      <c r="X436" s="125"/>
      <c r="Y436" s="125"/>
      <c r="Z436" s="125"/>
      <c r="AA436" s="125"/>
      <c r="AB436" s="125"/>
      <c r="AC436" s="126">
        <f t="shared" si="13"/>
        <v>0</v>
      </c>
      <c r="AD436" s="125"/>
      <c r="AE436" s="113"/>
    </row>
    <row r="437" spans="1:31" x14ac:dyDescent="0.25">
      <c r="A437" s="22"/>
      <c r="B437" s="30" t="s">
        <v>11</v>
      </c>
      <c r="C437" s="31" t="s">
        <v>5888</v>
      </c>
      <c r="D437" s="31" t="s">
        <v>4801</v>
      </c>
      <c r="E437" s="30" t="s">
        <v>5514</v>
      </c>
      <c r="F437" s="31" t="s">
        <v>21</v>
      </c>
      <c r="G437" s="31" t="s">
        <v>5889</v>
      </c>
      <c r="H437" s="31" t="s">
        <v>5890</v>
      </c>
      <c r="I437" s="32" t="s">
        <v>13</v>
      </c>
      <c r="J437" s="32" t="s">
        <v>22</v>
      </c>
      <c r="K437" s="30" t="s">
        <v>5887</v>
      </c>
      <c r="L437" s="30">
        <v>19953202</v>
      </c>
      <c r="M437" s="30">
        <v>2</v>
      </c>
      <c r="N437" s="30">
        <v>35610</v>
      </c>
      <c r="O437" s="33">
        <v>78310</v>
      </c>
      <c r="P437" s="34">
        <f t="shared" si="12"/>
        <v>56960</v>
      </c>
      <c r="Q437" s="118">
        <v>3.5907378309733495</v>
      </c>
      <c r="R437" s="125"/>
      <c r="S437" s="125"/>
      <c r="T437" s="125"/>
      <c r="U437" s="125"/>
      <c r="V437" s="125"/>
      <c r="W437" s="125"/>
      <c r="X437" s="125"/>
      <c r="Y437" s="125"/>
      <c r="Z437" s="125"/>
      <c r="AA437" s="125"/>
      <c r="AB437" s="125"/>
      <c r="AC437" s="126">
        <f t="shared" si="13"/>
        <v>0</v>
      </c>
      <c r="AD437" s="125"/>
      <c r="AE437" s="113"/>
    </row>
    <row r="438" spans="1:31" x14ac:dyDescent="0.25">
      <c r="A438" s="22"/>
      <c r="B438" s="30" t="s">
        <v>11</v>
      </c>
      <c r="C438" s="31" t="s">
        <v>5892</v>
      </c>
      <c r="D438" s="31"/>
      <c r="E438" s="30"/>
      <c r="F438" s="31"/>
      <c r="G438" s="31"/>
      <c r="H438" s="31"/>
      <c r="I438" s="32" t="s">
        <v>13</v>
      </c>
      <c r="J438" s="32" t="s">
        <v>4400</v>
      </c>
      <c r="K438" s="30" t="s">
        <v>5891</v>
      </c>
      <c r="L438" s="30">
        <v>19953203</v>
      </c>
      <c r="M438" s="30">
        <v>7</v>
      </c>
      <c r="N438" s="30">
        <v>8250</v>
      </c>
      <c r="O438" s="33">
        <v>17220</v>
      </c>
      <c r="P438" s="34">
        <f t="shared" si="12"/>
        <v>12735</v>
      </c>
      <c r="Q438" s="118">
        <v>3.0473205485999859</v>
      </c>
      <c r="R438" s="125"/>
      <c r="S438" s="125"/>
      <c r="T438" s="125"/>
      <c r="U438" s="125"/>
      <c r="V438" s="125"/>
      <c r="W438" s="125"/>
      <c r="X438" s="125"/>
      <c r="Y438" s="125"/>
      <c r="Z438" s="125"/>
      <c r="AA438" s="125"/>
      <c r="AB438" s="125"/>
      <c r="AC438" s="126">
        <f t="shared" si="13"/>
        <v>0</v>
      </c>
      <c r="AD438" s="125"/>
      <c r="AE438" s="113"/>
    </row>
    <row r="439" spans="1:31" x14ac:dyDescent="0.25">
      <c r="A439" s="22"/>
      <c r="B439" s="30" t="s">
        <v>11</v>
      </c>
      <c r="C439" s="31" t="s">
        <v>5888</v>
      </c>
      <c r="D439" s="31" t="s">
        <v>66</v>
      </c>
      <c r="E439" s="30" t="s">
        <v>20</v>
      </c>
      <c r="F439" s="31" t="s">
        <v>21</v>
      </c>
      <c r="G439" s="31" t="s">
        <v>5894</v>
      </c>
      <c r="H439" s="31" t="s">
        <v>67</v>
      </c>
      <c r="I439" s="32" t="s">
        <v>13</v>
      </c>
      <c r="J439" s="32" t="s">
        <v>22</v>
      </c>
      <c r="K439" s="30" t="s">
        <v>5893</v>
      </c>
      <c r="L439" s="30">
        <v>19953204</v>
      </c>
      <c r="M439" s="30">
        <v>22</v>
      </c>
      <c r="N439" s="30">
        <v>33360</v>
      </c>
      <c r="O439" s="33">
        <v>72080</v>
      </c>
      <c r="P439" s="34">
        <f t="shared" si="12"/>
        <v>52720</v>
      </c>
      <c r="Q439" s="118">
        <v>6.6515315099205727</v>
      </c>
      <c r="R439" s="125"/>
      <c r="S439" s="125"/>
      <c r="T439" s="125"/>
      <c r="U439" s="125"/>
      <c r="V439" s="125"/>
      <c r="W439" s="125"/>
      <c r="X439" s="125"/>
      <c r="Y439" s="125"/>
      <c r="Z439" s="125"/>
      <c r="AA439" s="125"/>
      <c r="AB439" s="125"/>
      <c r="AC439" s="126">
        <f t="shared" si="13"/>
        <v>0</v>
      </c>
      <c r="AD439" s="125"/>
      <c r="AE439" s="113"/>
    </row>
    <row r="440" spans="1:31" x14ac:dyDescent="0.25">
      <c r="A440" s="22"/>
      <c r="B440" s="30" t="s">
        <v>11</v>
      </c>
      <c r="C440" s="31" t="s">
        <v>5183</v>
      </c>
      <c r="D440" s="31" t="s">
        <v>1314</v>
      </c>
      <c r="E440" s="30" t="s">
        <v>162</v>
      </c>
      <c r="F440" s="31" t="s">
        <v>93</v>
      </c>
      <c r="G440" s="31" t="s">
        <v>5896</v>
      </c>
      <c r="H440" s="31" t="s">
        <v>1315</v>
      </c>
      <c r="I440" s="32" t="s">
        <v>13</v>
      </c>
      <c r="J440" s="32" t="s">
        <v>1316</v>
      </c>
      <c r="K440" s="30" t="s">
        <v>5895</v>
      </c>
      <c r="L440" s="30">
        <v>19953822</v>
      </c>
      <c r="M440" s="30">
        <v>1</v>
      </c>
      <c r="N440" s="30">
        <v>2</v>
      </c>
      <c r="O440" s="33">
        <v>4</v>
      </c>
      <c r="P440" s="34">
        <f t="shared" si="12"/>
        <v>3</v>
      </c>
      <c r="Q440" s="118">
        <v>3.5693175327705329E-2</v>
      </c>
      <c r="R440" s="125"/>
      <c r="S440" s="125"/>
      <c r="T440" s="125"/>
      <c r="U440" s="125"/>
      <c r="V440" s="125"/>
      <c r="W440" s="125"/>
      <c r="X440" s="125"/>
      <c r="Y440" s="125"/>
      <c r="Z440" s="125"/>
      <c r="AA440" s="125"/>
      <c r="AB440" s="125"/>
      <c r="AC440" s="126">
        <f t="shared" si="13"/>
        <v>0</v>
      </c>
      <c r="AD440" s="125"/>
      <c r="AE440" s="113"/>
    </row>
    <row r="441" spans="1:31" x14ac:dyDescent="0.25">
      <c r="A441" s="22"/>
      <c r="B441" s="30" t="s">
        <v>11</v>
      </c>
      <c r="C441" s="31" t="s">
        <v>5898</v>
      </c>
      <c r="D441" s="31" t="s">
        <v>5064</v>
      </c>
      <c r="E441" s="30"/>
      <c r="F441" s="31"/>
      <c r="G441" s="31"/>
      <c r="H441" s="31" t="s">
        <v>5899</v>
      </c>
      <c r="I441" s="32" t="s">
        <v>13</v>
      </c>
      <c r="J441" s="32" t="s">
        <v>4400</v>
      </c>
      <c r="K441" s="30" t="s">
        <v>5897</v>
      </c>
      <c r="L441" s="30">
        <v>19953951</v>
      </c>
      <c r="M441" s="30">
        <v>2</v>
      </c>
      <c r="N441" s="30">
        <v>436</v>
      </c>
      <c r="O441" s="33">
        <v>681</v>
      </c>
      <c r="P441" s="34">
        <f t="shared" si="12"/>
        <v>558.5</v>
      </c>
      <c r="Q441" s="118">
        <v>4.2652728935632378E-3</v>
      </c>
      <c r="R441" s="125"/>
      <c r="S441" s="125"/>
      <c r="T441" s="125"/>
      <c r="U441" s="125"/>
      <c r="V441" s="125"/>
      <c r="W441" s="125"/>
      <c r="X441" s="125"/>
      <c r="Y441" s="125"/>
      <c r="Z441" s="125"/>
      <c r="AA441" s="125"/>
      <c r="AB441" s="125"/>
      <c r="AC441" s="126">
        <f t="shared" si="13"/>
        <v>0</v>
      </c>
      <c r="AD441" s="125"/>
      <c r="AE441" s="113"/>
    </row>
    <row r="442" spans="1:31" x14ac:dyDescent="0.25">
      <c r="A442" s="22"/>
      <c r="B442" s="30" t="s">
        <v>11</v>
      </c>
      <c r="C442" s="31" t="s">
        <v>5900</v>
      </c>
      <c r="D442" s="31" t="s">
        <v>5064</v>
      </c>
      <c r="E442" s="30"/>
      <c r="F442" s="31"/>
      <c r="G442" s="31"/>
      <c r="H442" s="31" t="s">
        <v>5901</v>
      </c>
      <c r="I442" s="32" t="s">
        <v>13</v>
      </c>
      <c r="J442" s="32" t="s">
        <v>4400</v>
      </c>
      <c r="K442" s="30" t="s">
        <v>318</v>
      </c>
      <c r="L442" s="30">
        <v>19953957</v>
      </c>
      <c r="M442" s="30">
        <v>1</v>
      </c>
      <c r="N442" s="30">
        <v>5510</v>
      </c>
      <c r="O442" s="33">
        <v>4425</v>
      </c>
      <c r="P442" s="34">
        <f t="shared" si="12"/>
        <v>4967.5</v>
      </c>
      <c r="Q442" s="118">
        <v>8.183346851094285E-2</v>
      </c>
      <c r="R442" s="125"/>
      <c r="S442" s="125"/>
      <c r="T442" s="125"/>
      <c r="U442" s="125"/>
      <c r="V442" s="125"/>
      <c r="W442" s="125"/>
      <c r="X442" s="125"/>
      <c r="Y442" s="125"/>
      <c r="Z442" s="125"/>
      <c r="AA442" s="125"/>
      <c r="AB442" s="125"/>
      <c r="AC442" s="126">
        <f t="shared" si="13"/>
        <v>0</v>
      </c>
      <c r="AD442" s="125"/>
      <c r="AE442" s="113"/>
    </row>
    <row r="443" spans="1:31" x14ac:dyDescent="0.25">
      <c r="A443" s="22"/>
      <c r="B443" s="30" t="s">
        <v>11</v>
      </c>
      <c r="C443" s="31" t="s">
        <v>5902</v>
      </c>
      <c r="D443" s="31" t="s">
        <v>283</v>
      </c>
      <c r="E443" s="30" t="s">
        <v>284</v>
      </c>
      <c r="F443" s="31" t="s">
        <v>285</v>
      </c>
      <c r="G443" s="31" t="s">
        <v>5903</v>
      </c>
      <c r="H443" s="31" t="s">
        <v>286</v>
      </c>
      <c r="I443" s="32" t="s">
        <v>13</v>
      </c>
      <c r="J443" s="32" t="s">
        <v>287</v>
      </c>
      <c r="K443" s="30" t="s">
        <v>288</v>
      </c>
      <c r="L443" s="30">
        <v>19954356</v>
      </c>
      <c r="M443" s="30">
        <v>1</v>
      </c>
      <c r="N443" s="30">
        <v>795</v>
      </c>
      <c r="O443" s="33">
        <v>1085</v>
      </c>
      <c r="P443" s="34">
        <f t="shared" si="12"/>
        <v>940</v>
      </c>
      <c r="Q443" s="118">
        <v>1.9329177437697871</v>
      </c>
      <c r="R443" s="125"/>
      <c r="S443" s="125"/>
      <c r="T443" s="125"/>
      <c r="U443" s="125"/>
      <c r="V443" s="125"/>
      <c r="W443" s="125"/>
      <c r="X443" s="125"/>
      <c r="Y443" s="125"/>
      <c r="Z443" s="125"/>
      <c r="AA443" s="125"/>
      <c r="AB443" s="125"/>
      <c r="AC443" s="126">
        <f t="shared" si="13"/>
        <v>0</v>
      </c>
      <c r="AD443" s="125"/>
      <c r="AE443" s="113"/>
    </row>
    <row r="444" spans="1:31" x14ac:dyDescent="0.25">
      <c r="A444" s="22"/>
      <c r="B444" s="30" t="s">
        <v>11</v>
      </c>
      <c r="C444" s="31" t="s">
        <v>5905</v>
      </c>
      <c r="D444" s="31" t="s">
        <v>656</v>
      </c>
      <c r="E444" s="30" t="s">
        <v>5906</v>
      </c>
      <c r="F444" s="31" t="s">
        <v>225</v>
      </c>
      <c r="G444" s="31" t="s">
        <v>5907</v>
      </c>
      <c r="H444" s="31" t="s">
        <v>657</v>
      </c>
      <c r="I444" s="32" t="s">
        <v>13</v>
      </c>
      <c r="J444" s="32" t="s">
        <v>553</v>
      </c>
      <c r="K444" s="30" t="s">
        <v>5904</v>
      </c>
      <c r="L444" s="30">
        <v>19955026</v>
      </c>
      <c r="M444" s="30">
        <v>1</v>
      </c>
      <c r="N444" s="30">
        <v>13</v>
      </c>
      <c r="O444" s="33">
        <v>31</v>
      </c>
      <c r="P444" s="34">
        <f t="shared" si="12"/>
        <v>22</v>
      </c>
      <c r="Q444" s="118">
        <v>3.825576227430981E-2</v>
      </c>
      <c r="R444" s="125"/>
      <c r="S444" s="125"/>
      <c r="T444" s="125"/>
      <c r="U444" s="125"/>
      <c r="V444" s="125"/>
      <c r="W444" s="125"/>
      <c r="X444" s="125"/>
      <c r="Y444" s="125"/>
      <c r="Z444" s="125"/>
      <c r="AA444" s="125"/>
      <c r="AB444" s="125"/>
      <c r="AC444" s="126">
        <f t="shared" si="13"/>
        <v>0</v>
      </c>
      <c r="AD444" s="125"/>
      <c r="AE444" s="113"/>
    </row>
    <row r="445" spans="1:31" x14ac:dyDescent="0.25">
      <c r="A445" s="22"/>
      <c r="B445" s="30" t="s">
        <v>11</v>
      </c>
      <c r="C445" s="31" t="s">
        <v>5909</v>
      </c>
      <c r="D445" s="31" t="s">
        <v>5910</v>
      </c>
      <c r="E445" s="30"/>
      <c r="F445" s="31"/>
      <c r="G445" s="31"/>
      <c r="H445" s="31" t="s">
        <v>923</v>
      </c>
      <c r="I445" s="32" t="s">
        <v>13</v>
      </c>
      <c r="J445" s="32" t="s">
        <v>4400</v>
      </c>
      <c r="K445" s="30" t="s">
        <v>5908</v>
      </c>
      <c r="L445" s="30">
        <v>19955371</v>
      </c>
      <c r="M445" s="30">
        <v>1</v>
      </c>
      <c r="N445" s="30">
        <v>497</v>
      </c>
      <c r="O445" s="33">
        <v>579</v>
      </c>
      <c r="P445" s="34">
        <f t="shared" si="12"/>
        <v>538</v>
      </c>
      <c r="Q445" s="118">
        <v>6.6176229531467829E-4</v>
      </c>
      <c r="R445" s="125"/>
      <c r="S445" s="125"/>
      <c r="T445" s="125"/>
      <c r="U445" s="125"/>
      <c r="V445" s="125"/>
      <c r="W445" s="125"/>
      <c r="X445" s="125"/>
      <c r="Y445" s="125"/>
      <c r="Z445" s="125"/>
      <c r="AA445" s="125"/>
      <c r="AB445" s="125"/>
      <c r="AC445" s="126">
        <f t="shared" si="13"/>
        <v>0</v>
      </c>
      <c r="AD445" s="125"/>
      <c r="AE445" s="113"/>
    </row>
    <row r="446" spans="1:31" x14ac:dyDescent="0.25">
      <c r="A446" s="22"/>
      <c r="B446" s="30" t="s">
        <v>11</v>
      </c>
      <c r="C446" s="31" t="s">
        <v>5911</v>
      </c>
      <c r="D446" s="31" t="s">
        <v>5911</v>
      </c>
      <c r="E446" s="30"/>
      <c r="F446" s="31" t="s">
        <v>15</v>
      </c>
      <c r="G446" s="31" t="s">
        <v>1070</v>
      </c>
      <c r="H446" s="31" t="s">
        <v>1071</v>
      </c>
      <c r="I446" s="32" t="s">
        <v>13</v>
      </c>
      <c r="J446" s="32" t="s">
        <v>4400</v>
      </c>
      <c r="K446" s="30" t="s">
        <v>1072</v>
      </c>
      <c r="L446" s="30">
        <v>19956202</v>
      </c>
      <c r="M446" s="30">
        <v>4</v>
      </c>
      <c r="N446" s="30">
        <v>60</v>
      </c>
      <c r="O446" s="33">
        <v>360</v>
      </c>
      <c r="P446" s="34">
        <f t="shared" si="12"/>
        <v>210</v>
      </c>
      <c r="Q446" s="118">
        <v>8.210528576920768E-3</v>
      </c>
      <c r="R446" s="125"/>
      <c r="S446" s="125"/>
      <c r="T446" s="125"/>
      <c r="U446" s="125"/>
      <c r="V446" s="125"/>
      <c r="W446" s="125"/>
      <c r="X446" s="125"/>
      <c r="Y446" s="125"/>
      <c r="Z446" s="125"/>
      <c r="AA446" s="125"/>
      <c r="AB446" s="125"/>
      <c r="AC446" s="126">
        <f t="shared" si="13"/>
        <v>0</v>
      </c>
      <c r="AD446" s="125"/>
      <c r="AE446" s="113"/>
    </row>
    <row r="447" spans="1:31" x14ac:dyDescent="0.25">
      <c r="A447" s="22"/>
      <c r="B447" s="30" t="s">
        <v>11</v>
      </c>
      <c r="C447" s="31" t="s">
        <v>5913</v>
      </c>
      <c r="D447" s="31" t="s">
        <v>5914</v>
      </c>
      <c r="E447" s="30"/>
      <c r="F447" s="31"/>
      <c r="G447" s="31"/>
      <c r="H447" s="31" t="s">
        <v>5915</v>
      </c>
      <c r="I447" s="32" t="s">
        <v>13</v>
      </c>
      <c r="J447" s="32" t="s">
        <v>4400</v>
      </c>
      <c r="K447" s="30" t="s">
        <v>5912</v>
      </c>
      <c r="L447" s="30">
        <v>19956203</v>
      </c>
      <c r="M447" s="30">
        <v>3</v>
      </c>
      <c r="N447" s="30">
        <v>360</v>
      </c>
      <c r="O447" s="33">
        <v>480</v>
      </c>
      <c r="P447" s="34">
        <f t="shared" si="12"/>
        <v>420</v>
      </c>
      <c r="Q447" s="118">
        <v>3.2842114307683072E-2</v>
      </c>
      <c r="R447" s="125"/>
      <c r="S447" s="125"/>
      <c r="T447" s="125"/>
      <c r="U447" s="125"/>
      <c r="V447" s="125"/>
      <c r="W447" s="125"/>
      <c r="X447" s="125"/>
      <c r="Y447" s="125"/>
      <c r="Z447" s="125"/>
      <c r="AA447" s="125"/>
      <c r="AB447" s="125"/>
      <c r="AC447" s="126">
        <f t="shared" si="13"/>
        <v>0</v>
      </c>
      <c r="AD447" s="125"/>
      <c r="AE447" s="113"/>
    </row>
    <row r="448" spans="1:31" x14ac:dyDescent="0.25">
      <c r="A448" s="22"/>
      <c r="B448" s="30" t="s">
        <v>11</v>
      </c>
      <c r="C448" s="31" t="s">
        <v>5917</v>
      </c>
      <c r="D448" s="31" t="s">
        <v>5917</v>
      </c>
      <c r="E448" s="30"/>
      <c r="F448" s="31" t="s">
        <v>5324</v>
      </c>
      <c r="G448" s="31" t="s">
        <v>5918</v>
      </c>
      <c r="H448" s="31" t="s">
        <v>117</v>
      </c>
      <c r="I448" s="32" t="s">
        <v>13</v>
      </c>
      <c r="J448" s="32" t="s">
        <v>4400</v>
      </c>
      <c r="K448" s="30" t="s">
        <v>5916</v>
      </c>
      <c r="L448" s="30">
        <v>19956468</v>
      </c>
      <c r="M448" s="30">
        <v>1</v>
      </c>
      <c r="N448" s="30">
        <v>33533</v>
      </c>
      <c r="O448" s="33">
        <v>38950</v>
      </c>
      <c r="P448" s="34">
        <f t="shared" si="12"/>
        <v>36241.5</v>
      </c>
      <c r="Q448" s="118">
        <v>0.14328822058770818</v>
      </c>
      <c r="R448" s="125"/>
      <c r="S448" s="125"/>
      <c r="T448" s="125"/>
      <c r="U448" s="125"/>
      <c r="V448" s="125"/>
      <c r="W448" s="125"/>
      <c r="X448" s="125"/>
      <c r="Y448" s="125"/>
      <c r="Z448" s="125"/>
      <c r="AA448" s="125"/>
      <c r="AB448" s="125"/>
      <c r="AC448" s="126">
        <f t="shared" si="13"/>
        <v>0</v>
      </c>
      <c r="AD448" s="125"/>
      <c r="AE448" s="113"/>
    </row>
    <row r="449" spans="1:31" x14ac:dyDescent="0.25">
      <c r="A449" s="22"/>
      <c r="B449" s="30" t="s">
        <v>11</v>
      </c>
      <c r="C449" s="31" t="s">
        <v>4005</v>
      </c>
      <c r="D449" s="31" t="s">
        <v>1342</v>
      </c>
      <c r="E449" s="30" t="s">
        <v>162</v>
      </c>
      <c r="F449" s="31" t="s">
        <v>18</v>
      </c>
      <c r="G449" s="31" t="s">
        <v>5920</v>
      </c>
      <c r="H449" s="31" t="s">
        <v>1343</v>
      </c>
      <c r="I449" s="32" t="s">
        <v>13</v>
      </c>
      <c r="J449" s="32" t="s">
        <v>501</v>
      </c>
      <c r="K449" s="30" t="s">
        <v>5919</v>
      </c>
      <c r="L449" s="30">
        <v>19956947</v>
      </c>
      <c r="M449" s="30">
        <v>7</v>
      </c>
      <c r="N449" s="30"/>
      <c r="O449" s="33">
        <v>60</v>
      </c>
      <c r="P449" s="34">
        <f t="shared" si="12"/>
        <v>60</v>
      </c>
      <c r="Q449" s="118">
        <v>1.5287661555743324E-4</v>
      </c>
      <c r="R449" s="125"/>
      <c r="S449" s="125"/>
      <c r="T449" s="125"/>
      <c r="U449" s="125"/>
      <c r="V449" s="125"/>
      <c r="W449" s="125"/>
      <c r="X449" s="125"/>
      <c r="Y449" s="125"/>
      <c r="Z449" s="125"/>
      <c r="AA449" s="125"/>
      <c r="AB449" s="125"/>
      <c r="AC449" s="126">
        <f t="shared" si="13"/>
        <v>0</v>
      </c>
      <c r="AD449" s="125"/>
      <c r="AE449" s="113"/>
    </row>
    <row r="450" spans="1:31" x14ac:dyDescent="0.25">
      <c r="A450" s="22"/>
      <c r="B450" s="30" t="s">
        <v>11</v>
      </c>
      <c r="C450" s="31" t="s">
        <v>4931</v>
      </c>
      <c r="D450" s="31" t="s">
        <v>4931</v>
      </c>
      <c r="E450" s="30"/>
      <c r="F450" s="31" t="s">
        <v>4932</v>
      </c>
      <c r="G450" s="31" t="s">
        <v>5922</v>
      </c>
      <c r="H450" s="31" t="s">
        <v>1244</v>
      </c>
      <c r="I450" s="32" t="s">
        <v>13</v>
      </c>
      <c r="J450" s="32" t="s">
        <v>4400</v>
      </c>
      <c r="K450" s="30" t="s">
        <v>5921</v>
      </c>
      <c r="L450" s="30">
        <v>19957924</v>
      </c>
      <c r="M450" s="30">
        <v>5</v>
      </c>
      <c r="N450" s="30"/>
      <c r="O450" s="33">
        <v>65</v>
      </c>
      <c r="P450" s="34">
        <f t="shared" si="12"/>
        <v>65</v>
      </c>
      <c r="Q450" s="118">
        <v>3.1981085093623967E-4</v>
      </c>
      <c r="R450" s="125"/>
      <c r="S450" s="125"/>
      <c r="T450" s="125"/>
      <c r="U450" s="125"/>
      <c r="V450" s="125"/>
      <c r="W450" s="125"/>
      <c r="X450" s="125"/>
      <c r="Y450" s="125"/>
      <c r="Z450" s="125"/>
      <c r="AA450" s="125"/>
      <c r="AB450" s="125"/>
      <c r="AC450" s="126">
        <f t="shared" si="13"/>
        <v>0</v>
      </c>
      <c r="AD450" s="125"/>
      <c r="AE450" s="113"/>
    </row>
    <row r="451" spans="1:31" x14ac:dyDescent="0.25">
      <c r="A451" s="22"/>
      <c r="B451" s="30" t="s">
        <v>11</v>
      </c>
      <c r="C451" s="31" t="s">
        <v>4967</v>
      </c>
      <c r="D451" s="31" t="s">
        <v>1166</v>
      </c>
      <c r="E451" s="30" t="s">
        <v>236</v>
      </c>
      <c r="F451" s="31" t="s">
        <v>93</v>
      </c>
      <c r="G451" s="31" t="s">
        <v>5923</v>
      </c>
      <c r="H451" s="31" t="s">
        <v>1167</v>
      </c>
      <c r="I451" s="32" t="s">
        <v>13</v>
      </c>
      <c r="J451" s="32" t="s">
        <v>748</v>
      </c>
      <c r="K451" s="30" t="s">
        <v>1168</v>
      </c>
      <c r="L451" s="30">
        <v>19960640</v>
      </c>
      <c r="M451" s="30">
        <v>1</v>
      </c>
      <c r="N451" s="30">
        <v>59</v>
      </c>
      <c r="O451" s="33">
        <v>40</v>
      </c>
      <c r="P451" s="34">
        <f t="shared" si="12"/>
        <v>49.5</v>
      </c>
      <c r="Q451" s="118">
        <v>0.11597536352632869</v>
      </c>
      <c r="R451" s="125"/>
      <c r="S451" s="125"/>
      <c r="T451" s="125"/>
      <c r="U451" s="125"/>
      <c r="V451" s="125"/>
      <c r="W451" s="125"/>
      <c r="X451" s="125"/>
      <c r="Y451" s="125"/>
      <c r="Z451" s="125"/>
      <c r="AA451" s="125"/>
      <c r="AB451" s="125"/>
      <c r="AC451" s="126">
        <f t="shared" si="13"/>
        <v>0</v>
      </c>
      <c r="AD451" s="125"/>
      <c r="AE451" s="113"/>
    </row>
    <row r="452" spans="1:31" x14ac:dyDescent="0.25">
      <c r="A452" s="22"/>
      <c r="B452" s="30" t="s">
        <v>11</v>
      </c>
      <c r="C452" s="31" t="s">
        <v>4967</v>
      </c>
      <c r="D452" s="31" t="s">
        <v>1143</v>
      </c>
      <c r="E452" s="30" t="s">
        <v>321</v>
      </c>
      <c r="F452" s="31" t="s">
        <v>93</v>
      </c>
      <c r="G452" s="31" t="s">
        <v>5925</v>
      </c>
      <c r="H452" s="31" t="s">
        <v>1144</v>
      </c>
      <c r="I452" s="32" t="s">
        <v>13</v>
      </c>
      <c r="J452" s="32" t="s">
        <v>748</v>
      </c>
      <c r="K452" s="30" t="s">
        <v>5924</v>
      </c>
      <c r="L452" s="30">
        <v>19960641</v>
      </c>
      <c r="M452" s="30">
        <v>1</v>
      </c>
      <c r="N452" s="30">
        <v>112</v>
      </c>
      <c r="O452" s="33">
        <v>90</v>
      </c>
      <c r="P452" s="34">
        <f t="shared" si="12"/>
        <v>101</v>
      </c>
      <c r="Q452" s="118">
        <v>0.3105855379284635</v>
      </c>
      <c r="R452" s="125"/>
      <c r="S452" s="125"/>
      <c r="T452" s="125"/>
      <c r="U452" s="125"/>
      <c r="V452" s="125"/>
      <c r="W452" s="125"/>
      <c r="X452" s="125"/>
      <c r="Y452" s="125"/>
      <c r="Z452" s="125"/>
      <c r="AA452" s="125"/>
      <c r="AB452" s="125"/>
      <c r="AC452" s="126">
        <f t="shared" si="13"/>
        <v>0</v>
      </c>
      <c r="AD452" s="125"/>
      <c r="AE452" s="113"/>
    </row>
    <row r="453" spans="1:31" x14ac:dyDescent="0.25">
      <c r="A453" s="22"/>
      <c r="B453" s="30" t="s">
        <v>11</v>
      </c>
      <c r="C453" s="31" t="s">
        <v>5927</v>
      </c>
      <c r="D453" s="31" t="s">
        <v>1037</v>
      </c>
      <c r="E453" s="30" t="s">
        <v>27</v>
      </c>
      <c r="F453" s="31" t="s">
        <v>100</v>
      </c>
      <c r="G453" s="31" t="s">
        <v>5928</v>
      </c>
      <c r="H453" s="31" t="s">
        <v>1038</v>
      </c>
      <c r="I453" s="32" t="s">
        <v>13</v>
      </c>
      <c r="J453" s="32" t="s">
        <v>1039</v>
      </c>
      <c r="K453" s="30" t="s">
        <v>5926</v>
      </c>
      <c r="L453" s="30">
        <v>19962798</v>
      </c>
      <c r="M453" s="30">
        <v>2</v>
      </c>
      <c r="N453" s="30"/>
      <c r="O453" s="33">
        <v>6</v>
      </c>
      <c r="P453" s="34">
        <f t="shared" si="12"/>
        <v>6</v>
      </c>
      <c r="Q453" s="118">
        <v>6.4271437823318145E-3</v>
      </c>
      <c r="R453" s="125"/>
      <c r="S453" s="125"/>
      <c r="T453" s="125"/>
      <c r="U453" s="125"/>
      <c r="V453" s="125"/>
      <c r="W453" s="125"/>
      <c r="X453" s="125"/>
      <c r="Y453" s="125"/>
      <c r="Z453" s="125"/>
      <c r="AA453" s="125"/>
      <c r="AB453" s="125"/>
      <c r="AC453" s="126">
        <f t="shared" si="13"/>
        <v>0</v>
      </c>
      <c r="AD453" s="125"/>
      <c r="AE453" s="113"/>
    </row>
    <row r="454" spans="1:31" x14ac:dyDescent="0.25">
      <c r="A454" s="22"/>
      <c r="B454" s="30" t="s">
        <v>11</v>
      </c>
      <c r="C454" s="31" t="s">
        <v>5930</v>
      </c>
      <c r="D454" s="31" t="s">
        <v>207</v>
      </c>
      <c r="E454" s="30" t="s">
        <v>5931</v>
      </c>
      <c r="F454" s="31" t="s">
        <v>132</v>
      </c>
      <c r="G454" s="31" t="s">
        <v>5932</v>
      </c>
      <c r="H454" s="31" t="s">
        <v>208</v>
      </c>
      <c r="I454" s="32" t="s">
        <v>13</v>
      </c>
      <c r="J454" s="32" t="s">
        <v>209</v>
      </c>
      <c r="K454" s="30" t="s">
        <v>5929</v>
      </c>
      <c r="L454" s="30">
        <v>19962938</v>
      </c>
      <c r="M454" s="30">
        <v>3</v>
      </c>
      <c r="N454" s="30">
        <v>2420</v>
      </c>
      <c r="O454" s="33">
        <v>5696</v>
      </c>
      <c r="P454" s="34">
        <f t="shared" si="12"/>
        <v>4058</v>
      </c>
      <c r="Q454" s="118">
        <v>3.1758478290746326</v>
      </c>
      <c r="R454" s="125"/>
      <c r="S454" s="125"/>
      <c r="T454" s="125"/>
      <c r="U454" s="125"/>
      <c r="V454" s="125"/>
      <c r="W454" s="125"/>
      <c r="X454" s="125"/>
      <c r="Y454" s="125"/>
      <c r="Z454" s="125"/>
      <c r="AA454" s="125"/>
      <c r="AB454" s="125"/>
      <c r="AC454" s="126">
        <f t="shared" si="13"/>
        <v>0</v>
      </c>
      <c r="AD454" s="125"/>
      <c r="AE454" s="113"/>
    </row>
    <row r="455" spans="1:31" x14ac:dyDescent="0.25">
      <c r="A455" s="22"/>
      <c r="B455" s="30" t="s">
        <v>11</v>
      </c>
      <c r="C455" s="31" t="s">
        <v>5934</v>
      </c>
      <c r="D455" s="31" t="s">
        <v>5064</v>
      </c>
      <c r="E455" s="30"/>
      <c r="F455" s="31"/>
      <c r="G455" s="31"/>
      <c r="H455" s="31" t="s">
        <v>5935</v>
      </c>
      <c r="I455" s="32" t="s">
        <v>13</v>
      </c>
      <c r="J455" s="32" t="s">
        <v>4400</v>
      </c>
      <c r="K455" s="30" t="s">
        <v>5933</v>
      </c>
      <c r="L455" s="30">
        <v>19962943</v>
      </c>
      <c r="M455" s="30">
        <v>14</v>
      </c>
      <c r="N455" s="30">
        <v>1470</v>
      </c>
      <c r="O455" s="33">
        <v>2850</v>
      </c>
      <c r="P455" s="34">
        <f t="shared" si="12"/>
        <v>2160</v>
      </c>
      <c r="Q455" s="118">
        <v>1.5466896208465834E-2</v>
      </c>
      <c r="R455" s="125"/>
      <c r="S455" s="125"/>
      <c r="T455" s="125"/>
      <c r="U455" s="125"/>
      <c r="V455" s="125"/>
      <c r="W455" s="125"/>
      <c r="X455" s="125"/>
      <c r="Y455" s="125"/>
      <c r="Z455" s="125"/>
      <c r="AA455" s="125"/>
      <c r="AB455" s="125"/>
      <c r="AC455" s="126">
        <f t="shared" si="13"/>
        <v>0</v>
      </c>
      <c r="AD455" s="125"/>
      <c r="AE455" s="113"/>
    </row>
    <row r="456" spans="1:31" x14ac:dyDescent="0.25">
      <c r="A456" s="22"/>
      <c r="B456" s="30" t="s">
        <v>11</v>
      </c>
      <c r="C456" s="31" t="s">
        <v>5936</v>
      </c>
      <c r="D456" s="31"/>
      <c r="E456" s="30"/>
      <c r="F456" s="31"/>
      <c r="G456" s="31"/>
      <c r="H456" s="31"/>
      <c r="I456" s="32" t="s">
        <v>13</v>
      </c>
      <c r="J456" s="32" t="s">
        <v>4400</v>
      </c>
      <c r="K456" s="30" t="s">
        <v>996</v>
      </c>
      <c r="L456" s="30">
        <v>19963236</v>
      </c>
      <c r="M456" s="30">
        <v>1</v>
      </c>
      <c r="N456" s="30">
        <v>120</v>
      </c>
      <c r="O456" s="33">
        <v>210</v>
      </c>
      <c r="P456" s="34">
        <f t="shared" ref="P456:P519" si="14">AVERAGE(N456:O456)</f>
        <v>165</v>
      </c>
      <c r="Q456" s="118">
        <v>1.3989528225363394E-2</v>
      </c>
      <c r="R456" s="125"/>
      <c r="S456" s="125"/>
      <c r="T456" s="125"/>
      <c r="U456" s="125"/>
      <c r="V456" s="125"/>
      <c r="W456" s="125"/>
      <c r="X456" s="125"/>
      <c r="Y456" s="125"/>
      <c r="Z456" s="125"/>
      <c r="AA456" s="125"/>
      <c r="AB456" s="125"/>
      <c r="AC456" s="126">
        <f t="shared" ref="AC456:AC519" si="15">AB456*P456</f>
        <v>0</v>
      </c>
      <c r="AD456" s="125"/>
      <c r="AE456" s="113"/>
    </row>
    <row r="457" spans="1:31" x14ac:dyDescent="0.25">
      <c r="A457" s="22"/>
      <c r="B457" s="30" t="s">
        <v>11</v>
      </c>
      <c r="C457" s="31" t="s">
        <v>5938</v>
      </c>
      <c r="D457" s="31"/>
      <c r="E457" s="30"/>
      <c r="F457" s="31"/>
      <c r="G457" s="31"/>
      <c r="H457" s="31"/>
      <c r="I457" s="32" t="s">
        <v>13</v>
      </c>
      <c r="J457" s="32" t="s">
        <v>4400</v>
      </c>
      <c r="K457" s="30" t="s">
        <v>5937</v>
      </c>
      <c r="L457" s="30">
        <v>19963295</v>
      </c>
      <c r="M457" s="30">
        <v>3</v>
      </c>
      <c r="N457" s="30">
        <v>540</v>
      </c>
      <c r="O457" s="33">
        <v>450</v>
      </c>
      <c r="P457" s="34">
        <f t="shared" si="14"/>
        <v>495</v>
      </c>
      <c r="Q457" s="118">
        <v>0.13175526142612975</v>
      </c>
      <c r="R457" s="125"/>
      <c r="S457" s="125"/>
      <c r="T457" s="125"/>
      <c r="U457" s="125"/>
      <c r="V457" s="125"/>
      <c r="W457" s="125"/>
      <c r="X457" s="125"/>
      <c r="Y457" s="125"/>
      <c r="Z457" s="125"/>
      <c r="AA457" s="125"/>
      <c r="AB457" s="125"/>
      <c r="AC457" s="126">
        <f t="shared" si="15"/>
        <v>0</v>
      </c>
      <c r="AD457" s="125"/>
      <c r="AE457" s="113"/>
    </row>
    <row r="458" spans="1:31" x14ac:dyDescent="0.25">
      <c r="A458" s="22"/>
      <c r="B458" s="30" t="s">
        <v>11</v>
      </c>
      <c r="C458" s="31" t="s">
        <v>5940</v>
      </c>
      <c r="D458" s="31" t="s">
        <v>451</v>
      </c>
      <c r="E458" s="30" t="s">
        <v>71</v>
      </c>
      <c r="F458" s="31" t="s">
        <v>18</v>
      </c>
      <c r="G458" s="31" t="s">
        <v>5941</v>
      </c>
      <c r="H458" s="31" t="s">
        <v>5942</v>
      </c>
      <c r="I458" s="32" t="s">
        <v>13</v>
      </c>
      <c r="J458" s="32" t="s">
        <v>452</v>
      </c>
      <c r="K458" s="30" t="s">
        <v>5939</v>
      </c>
      <c r="L458" s="30">
        <v>19963349</v>
      </c>
      <c r="M458" s="30">
        <v>2</v>
      </c>
      <c r="N458" s="30">
        <v>1890</v>
      </c>
      <c r="O458" s="33">
        <v>2850</v>
      </c>
      <c r="P458" s="34">
        <f t="shared" si="14"/>
        <v>2370</v>
      </c>
      <c r="Q458" s="118">
        <v>1.4923042041626457E-2</v>
      </c>
      <c r="R458" s="125"/>
      <c r="S458" s="125"/>
      <c r="T458" s="125"/>
      <c r="U458" s="125"/>
      <c r="V458" s="125"/>
      <c r="W458" s="125"/>
      <c r="X458" s="125"/>
      <c r="Y458" s="125"/>
      <c r="Z458" s="125"/>
      <c r="AA458" s="125"/>
      <c r="AB458" s="125"/>
      <c r="AC458" s="126">
        <f t="shared" si="15"/>
        <v>0</v>
      </c>
      <c r="AD458" s="125"/>
      <c r="AE458" s="113"/>
    </row>
    <row r="459" spans="1:31" x14ac:dyDescent="0.25">
      <c r="A459" s="22"/>
      <c r="B459" s="30" t="s">
        <v>11</v>
      </c>
      <c r="C459" s="31" t="s">
        <v>5944</v>
      </c>
      <c r="D459" s="31" t="s">
        <v>5944</v>
      </c>
      <c r="E459" s="30"/>
      <c r="F459" s="31" t="s">
        <v>5945</v>
      </c>
      <c r="G459" s="31" t="s">
        <v>5946</v>
      </c>
      <c r="H459" s="31" t="s">
        <v>3752</v>
      </c>
      <c r="I459" s="32" t="s">
        <v>13</v>
      </c>
      <c r="J459" s="32" t="s">
        <v>4400</v>
      </c>
      <c r="K459" s="30" t="s">
        <v>5943</v>
      </c>
      <c r="L459" s="30">
        <v>19963351</v>
      </c>
      <c r="M459" s="30">
        <v>1</v>
      </c>
      <c r="N459" s="30">
        <v>27</v>
      </c>
      <c r="O459" s="33">
        <v>7</v>
      </c>
      <c r="P459" s="34">
        <f t="shared" si="14"/>
        <v>17</v>
      </c>
      <c r="Q459" s="118">
        <v>2.3158610753854047E-3</v>
      </c>
      <c r="R459" s="125"/>
      <c r="S459" s="125"/>
      <c r="T459" s="125"/>
      <c r="U459" s="125"/>
      <c r="V459" s="125"/>
      <c r="W459" s="125"/>
      <c r="X459" s="125"/>
      <c r="Y459" s="125"/>
      <c r="Z459" s="125"/>
      <c r="AA459" s="125"/>
      <c r="AB459" s="125"/>
      <c r="AC459" s="126">
        <f t="shared" si="15"/>
        <v>0</v>
      </c>
      <c r="AD459" s="125"/>
      <c r="AE459" s="113"/>
    </row>
    <row r="460" spans="1:31" x14ac:dyDescent="0.25">
      <c r="A460" s="22"/>
      <c r="B460" s="30" t="s">
        <v>11</v>
      </c>
      <c r="C460" s="31" t="s">
        <v>5948</v>
      </c>
      <c r="D460" s="31" t="s">
        <v>5949</v>
      </c>
      <c r="E460" s="30" t="s">
        <v>274</v>
      </c>
      <c r="F460" s="31" t="s">
        <v>305</v>
      </c>
      <c r="G460" s="31" t="s">
        <v>5950</v>
      </c>
      <c r="H460" s="31" t="s">
        <v>1333</v>
      </c>
      <c r="I460" s="32" t="s">
        <v>13</v>
      </c>
      <c r="J460" s="32" t="s">
        <v>1334</v>
      </c>
      <c r="K460" s="30" t="s">
        <v>5947</v>
      </c>
      <c r="L460" s="30">
        <v>19963372</v>
      </c>
      <c r="M460" s="30">
        <v>1</v>
      </c>
      <c r="N460" s="30"/>
      <c r="O460" s="33">
        <v>3</v>
      </c>
      <c r="P460" s="34">
        <f t="shared" si="14"/>
        <v>3</v>
      </c>
      <c r="Q460" s="118">
        <v>9.601442198121762E-3</v>
      </c>
      <c r="R460" s="125"/>
      <c r="S460" s="125"/>
      <c r="T460" s="125"/>
      <c r="U460" s="125"/>
      <c r="V460" s="125"/>
      <c r="W460" s="125"/>
      <c r="X460" s="125"/>
      <c r="Y460" s="125"/>
      <c r="Z460" s="125"/>
      <c r="AA460" s="125"/>
      <c r="AB460" s="125"/>
      <c r="AC460" s="126">
        <f t="shared" si="15"/>
        <v>0</v>
      </c>
      <c r="AD460" s="125"/>
      <c r="AE460" s="113"/>
    </row>
    <row r="461" spans="1:31" x14ac:dyDescent="0.25">
      <c r="A461" s="22"/>
      <c r="B461" s="30" t="s">
        <v>11</v>
      </c>
      <c r="C461" s="31" t="s">
        <v>4804</v>
      </c>
      <c r="D461" s="38" t="s">
        <v>181</v>
      </c>
      <c r="E461" s="30" t="s">
        <v>71</v>
      </c>
      <c r="F461" s="31" t="s">
        <v>18</v>
      </c>
      <c r="G461" s="31" t="s">
        <v>182</v>
      </c>
      <c r="H461" s="31" t="s">
        <v>183</v>
      </c>
      <c r="I461" s="32" t="s">
        <v>13</v>
      </c>
      <c r="J461" s="32" t="s">
        <v>82</v>
      </c>
      <c r="K461" s="30" t="s">
        <v>184</v>
      </c>
      <c r="L461" s="30">
        <v>20030724</v>
      </c>
      <c r="M461" s="30">
        <v>4</v>
      </c>
      <c r="N461" s="30">
        <v>39597</v>
      </c>
      <c r="O461" s="33">
        <v>50700</v>
      </c>
      <c r="P461" s="34">
        <f t="shared" si="14"/>
        <v>45148.5</v>
      </c>
      <c r="Q461" s="118">
        <v>0.99168820078947906</v>
      </c>
      <c r="R461" s="125"/>
      <c r="S461" s="125"/>
      <c r="T461" s="125"/>
      <c r="U461" s="125"/>
      <c r="V461" s="125"/>
      <c r="W461" s="125"/>
      <c r="X461" s="125"/>
      <c r="Y461" s="125"/>
      <c r="Z461" s="125"/>
      <c r="AA461" s="125"/>
      <c r="AB461" s="125"/>
      <c r="AC461" s="126">
        <f t="shared" si="15"/>
        <v>0</v>
      </c>
      <c r="AD461" s="125"/>
      <c r="AE461" s="113"/>
    </row>
    <row r="462" spans="1:31" x14ac:dyDescent="0.25">
      <c r="A462" s="22"/>
      <c r="B462" s="30" t="s">
        <v>11</v>
      </c>
      <c r="C462" s="31" t="s">
        <v>5951</v>
      </c>
      <c r="D462" s="31" t="s">
        <v>1381</v>
      </c>
      <c r="E462" s="30" t="s">
        <v>49</v>
      </c>
      <c r="F462" s="31" t="s">
        <v>15</v>
      </c>
      <c r="G462" s="31" t="s">
        <v>5952</v>
      </c>
      <c r="H462" s="31" t="s">
        <v>1382</v>
      </c>
      <c r="I462" s="32" t="s">
        <v>13</v>
      </c>
      <c r="J462" s="32" t="s">
        <v>1383</v>
      </c>
      <c r="K462" s="30" t="s">
        <v>1384</v>
      </c>
      <c r="L462" s="30">
        <v>19963530</v>
      </c>
      <c r="M462" s="30">
        <v>1</v>
      </c>
      <c r="N462" s="30"/>
      <c r="O462" s="33">
        <v>60</v>
      </c>
      <c r="P462" s="34">
        <f t="shared" si="14"/>
        <v>60</v>
      </c>
      <c r="Q462" s="118">
        <v>1.2509524438544452E-2</v>
      </c>
      <c r="R462" s="125"/>
      <c r="S462" s="125"/>
      <c r="T462" s="125"/>
      <c r="U462" s="125"/>
      <c r="V462" s="125"/>
      <c r="W462" s="125"/>
      <c r="X462" s="125"/>
      <c r="Y462" s="125"/>
      <c r="Z462" s="125"/>
      <c r="AA462" s="125"/>
      <c r="AB462" s="125"/>
      <c r="AC462" s="126">
        <f t="shared" si="15"/>
        <v>0</v>
      </c>
      <c r="AD462" s="125"/>
      <c r="AE462" s="113"/>
    </row>
    <row r="463" spans="1:31" x14ac:dyDescent="0.25">
      <c r="A463" s="22"/>
      <c r="B463" s="30" t="s">
        <v>11</v>
      </c>
      <c r="C463" s="31" t="s">
        <v>5953</v>
      </c>
      <c r="D463" s="31" t="s">
        <v>5064</v>
      </c>
      <c r="E463" s="30"/>
      <c r="F463" s="31"/>
      <c r="G463" s="31"/>
      <c r="H463" s="31" t="s">
        <v>5954</v>
      </c>
      <c r="I463" s="32" t="s">
        <v>13</v>
      </c>
      <c r="J463" s="32" t="s">
        <v>4400</v>
      </c>
      <c r="K463" s="30" t="s">
        <v>1260</v>
      </c>
      <c r="L463" s="30">
        <v>19963941</v>
      </c>
      <c r="M463" s="30">
        <v>1</v>
      </c>
      <c r="N463" s="30">
        <v>150</v>
      </c>
      <c r="O463" s="33">
        <v>30</v>
      </c>
      <c r="P463" s="34">
        <f t="shared" si="14"/>
        <v>90</v>
      </c>
      <c r="Q463" s="118">
        <v>4.3095388691096023E-4</v>
      </c>
      <c r="R463" s="125"/>
      <c r="S463" s="125"/>
      <c r="T463" s="125"/>
      <c r="U463" s="125"/>
      <c r="V463" s="125"/>
      <c r="W463" s="125"/>
      <c r="X463" s="125"/>
      <c r="Y463" s="125"/>
      <c r="Z463" s="125"/>
      <c r="AA463" s="125"/>
      <c r="AB463" s="125"/>
      <c r="AC463" s="126">
        <f t="shared" si="15"/>
        <v>0</v>
      </c>
      <c r="AD463" s="125"/>
      <c r="AE463" s="113"/>
    </row>
    <row r="464" spans="1:31" x14ac:dyDescent="0.25">
      <c r="A464" s="22"/>
      <c r="B464" s="30" t="s">
        <v>11</v>
      </c>
      <c r="C464" s="31" t="s">
        <v>5016</v>
      </c>
      <c r="D464" s="31" t="s">
        <v>1149</v>
      </c>
      <c r="E464" s="30" t="s">
        <v>307</v>
      </c>
      <c r="F464" s="31" t="s">
        <v>723</v>
      </c>
      <c r="G464" s="31" t="s">
        <v>1150</v>
      </c>
      <c r="H464" s="31" t="s">
        <v>1151</v>
      </c>
      <c r="I464" s="32" t="s">
        <v>13</v>
      </c>
      <c r="J464" s="32" t="s">
        <v>820</v>
      </c>
      <c r="K464" s="30" t="s">
        <v>1152</v>
      </c>
      <c r="L464" s="30">
        <v>19964233</v>
      </c>
      <c r="M464" s="30">
        <v>1</v>
      </c>
      <c r="N464" s="30"/>
      <c r="O464" s="33">
        <v>12</v>
      </c>
      <c r="P464" s="34">
        <f t="shared" si="14"/>
        <v>12</v>
      </c>
      <c r="Q464" s="118">
        <v>3.3698223354804692E-2</v>
      </c>
      <c r="R464" s="125"/>
      <c r="S464" s="125"/>
      <c r="T464" s="125"/>
      <c r="U464" s="125"/>
      <c r="V464" s="125"/>
      <c r="W464" s="125"/>
      <c r="X464" s="125"/>
      <c r="Y464" s="125"/>
      <c r="Z464" s="125"/>
      <c r="AA464" s="125"/>
      <c r="AB464" s="125"/>
      <c r="AC464" s="126">
        <f t="shared" si="15"/>
        <v>0</v>
      </c>
      <c r="AD464" s="125"/>
      <c r="AE464" s="113"/>
    </row>
    <row r="465" spans="1:31" x14ac:dyDescent="0.25">
      <c r="A465" s="22"/>
      <c r="B465" s="30" t="s">
        <v>11</v>
      </c>
      <c r="C465" s="31" t="s">
        <v>5956</v>
      </c>
      <c r="D465" s="31" t="s">
        <v>5957</v>
      </c>
      <c r="E465" s="30"/>
      <c r="F465" s="31"/>
      <c r="G465" s="31" t="s">
        <v>4946</v>
      </c>
      <c r="H465" s="31"/>
      <c r="I465" s="32" t="s">
        <v>13</v>
      </c>
      <c r="J465" s="32" t="s">
        <v>4400</v>
      </c>
      <c r="K465" s="30" t="s">
        <v>5955</v>
      </c>
      <c r="L465" s="30">
        <v>19964309</v>
      </c>
      <c r="M465" s="30">
        <v>1</v>
      </c>
      <c r="N465" s="30">
        <v>14</v>
      </c>
      <c r="O465" s="33">
        <v>74</v>
      </c>
      <c r="P465" s="34">
        <f t="shared" si="14"/>
        <v>44</v>
      </c>
      <c r="Q465" s="118">
        <v>1.817478915661978E-2</v>
      </c>
      <c r="R465" s="125"/>
      <c r="S465" s="125"/>
      <c r="T465" s="125"/>
      <c r="U465" s="125"/>
      <c r="V465" s="125"/>
      <c r="W465" s="125"/>
      <c r="X465" s="125"/>
      <c r="Y465" s="125"/>
      <c r="Z465" s="125"/>
      <c r="AA465" s="125"/>
      <c r="AB465" s="125"/>
      <c r="AC465" s="126">
        <f t="shared" si="15"/>
        <v>0</v>
      </c>
      <c r="AD465" s="125"/>
      <c r="AE465" s="113"/>
    </row>
    <row r="466" spans="1:31" x14ac:dyDescent="0.25">
      <c r="A466" s="22"/>
      <c r="B466" s="30" t="s">
        <v>11</v>
      </c>
      <c r="C466" s="31" t="s">
        <v>5959</v>
      </c>
      <c r="D466" s="31" t="s">
        <v>5960</v>
      </c>
      <c r="E466" s="30"/>
      <c r="F466" s="31"/>
      <c r="G466" s="31"/>
      <c r="H466" s="31"/>
      <c r="I466" s="32" t="s">
        <v>13</v>
      </c>
      <c r="J466" s="32" t="s">
        <v>4400</v>
      </c>
      <c r="K466" s="30" t="s">
        <v>5958</v>
      </c>
      <c r="L466" s="30">
        <v>19964399</v>
      </c>
      <c r="M466" s="30">
        <v>1</v>
      </c>
      <c r="N466" s="30">
        <v>2</v>
      </c>
      <c r="O466" s="33">
        <v>1</v>
      </c>
      <c r="P466" s="34">
        <f t="shared" si="14"/>
        <v>1.5</v>
      </c>
      <c r="Q466" s="118">
        <v>3.6901252031104571E-4</v>
      </c>
      <c r="R466" s="125"/>
      <c r="S466" s="125"/>
      <c r="T466" s="125"/>
      <c r="U466" s="125"/>
      <c r="V466" s="125"/>
      <c r="W466" s="125"/>
      <c r="X466" s="125"/>
      <c r="Y466" s="125"/>
      <c r="Z466" s="125"/>
      <c r="AA466" s="125"/>
      <c r="AB466" s="125"/>
      <c r="AC466" s="126">
        <f t="shared" si="15"/>
        <v>0</v>
      </c>
      <c r="AD466" s="125"/>
      <c r="AE466" s="113"/>
    </row>
    <row r="467" spans="1:31" x14ac:dyDescent="0.25">
      <c r="A467" s="22"/>
      <c r="B467" s="30" t="s">
        <v>11</v>
      </c>
      <c r="C467" s="31" t="s">
        <v>5962</v>
      </c>
      <c r="D467" s="31" t="s">
        <v>924</v>
      </c>
      <c r="E467" s="30" t="s">
        <v>106</v>
      </c>
      <c r="F467" s="31" t="s">
        <v>305</v>
      </c>
      <c r="G467" s="31" t="s">
        <v>5963</v>
      </c>
      <c r="H467" s="31" t="s">
        <v>925</v>
      </c>
      <c r="I467" s="32" t="s">
        <v>13</v>
      </c>
      <c r="J467" s="32" t="s">
        <v>926</v>
      </c>
      <c r="K467" s="30" t="s">
        <v>5961</v>
      </c>
      <c r="L467" s="30">
        <v>19964592</v>
      </c>
      <c r="M467" s="30">
        <v>1</v>
      </c>
      <c r="N467" s="30">
        <v>16</v>
      </c>
      <c r="O467" s="33">
        <v>20</v>
      </c>
      <c r="P467" s="34">
        <f t="shared" si="14"/>
        <v>18</v>
      </c>
      <c r="Q467" s="118">
        <v>7.7624419451144996E-2</v>
      </c>
      <c r="R467" s="125"/>
      <c r="S467" s="125"/>
      <c r="T467" s="125"/>
      <c r="U467" s="125"/>
      <c r="V467" s="125"/>
      <c r="W467" s="125"/>
      <c r="X467" s="125"/>
      <c r="Y467" s="125"/>
      <c r="Z467" s="125"/>
      <c r="AA467" s="125"/>
      <c r="AB467" s="125"/>
      <c r="AC467" s="126">
        <f t="shared" si="15"/>
        <v>0</v>
      </c>
      <c r="AD467" s="125"/>
      <c r="AE467" s="113"/>
    </row>
    <row r="468" spans="1:31" x14ac:dyDescent="0.25">
      <c r="A468" s="22"/>
      <c r="B468" s="30" t="s">
        <v>11</v>
      </c>
      <c r="C468" s="31" t="s">
        <v>5965</v>
      </c>
      <c r="D468" s="31" t="s">
        <v>1368</v>
      </c>
      <c r="E468" s="30" t="s">
        <v>39</v>
      </c>
      <c r="F468" s="31" t="s">
        <v>129</v>
      </c>
      <c r="G468" s="31" t="s">
        <v>5966</v>
      </c>
      <c r="H468" s="31" t="s">
        <v>1369</v>
      </c>
      <c r="I468" s="32" t="s">
        <v>13</v>
      </c>
      <c r="J468" s="32" t="s">
        <v>1370</v>
      </c>
      <c r="K468" s="30" t="s">
        <v>5964</v>
      </c>
      <c r="L468" s="30">
        <v>19964644</v>
      </c>
      <c r="M468" s="30">
        <v>1</v>
      </c>
      <c r="N468" s="30"/>
      <c r="O468" s="33">
        <v>3</v>
      </c>
      <c r="P468" s="34">
        <f t="shared" si="14"/>
        <v>3</v>
      </c>
      <c r="Q468" s="118">
        <v>1.0312582040835476E-2</v>
      </c>
      <c r="R468" s="125"/>
      <c r="S468" s="125"/>
      <c r="T468" s="125"/>
      <c r="U468" s="125"/>
      <c r="V468" s="125"/>
      <c r="W468" s="125"/>
      <c r="X468" s="125"/>
      <c r="Y468" s="125"/>
      <c r="Z468" s="125"/>
      <c r="AA468" s="125"/>
      <c r="AB468" s="125"/>
      <c r="AC468" s="126">
        <f t="shared" si="15"/>
        <v>0</v>
      </c>
      <c r="AD468" s="125"/>
      <c r="AE468" s="113"/>
    </row>
    <row r="469" spans="1:31" x14ac:dyDescent="0.25">
      <c r="A469" s="22"/>
      <c r="B469" s="30" t="s">
        <v>11</v>
      </c>
      <c r="C469" s="31" t="s">
        <v>5013</v>
      </c>
      <c r="D469" s="31" t="s">
        <v>2954</v>
      </c>
      <c r="E469" s="30" t="s">
        <v>311</v>
      </c>
      <c r="F469" s="31" t="s">
        <v>15</v>
      </c>
      <c r="G469" s="31" t="s">
        <v>5968</v>
      </c>
      <c r="H469" s="31" t="s">
        <v>815</v>
      </c>
      <c r="I469" s="32" t="s">
        <v>13</v>
      </c>
      <c r="J469" s="32" t="s">
        <v>313</v>
      </c>
      <c r="K469" s="30" t="s">
        <v>5967</v>
      </c>
      <c r="L469" s="30">
        <v>19965075</v>
      </c>
      <c r="M469" s="30">
        <v>7</v>
      </c>
      <c r="N469" s="30">
        <v>70</v>
      </c>
      <c r="O469" s="33">
        <v>148</v>
      </c>
      <c r="P469" s="34">
        <f t="shared" si="14"/>
        <v>109</v>
      </c>
      <c r="Q469" s="118">
        <v>6.3046960563460631E-4</v>
      </c>
      <c r="R469" s="125"/>
      <c r="S469" s="125"/>
      <c r="T469" s="125"/>
      <c r="U469" s="125"/>
      <c r="V469" s="125"/>
      <c r="W469" s="125"/>
      <c r="X469" s="125"/>
      <c r="Y469" s="125"/>
      <c r="Z469" s="125"/>
      <c r="AA469" s="125"/>
      <c r="AB469" s="125"/>
      <c r="AC469" s="126">
        <f t="shared" si="15"/>
        <v>0</v>
      </c>
      <c r="AD469" s="125"/>
      <c r="AE469" s="113"/>
    </row>
    <row r="470" spans="1:31" x14ac:dyDescent="0.25">
      <c r="A470" s="22"/>
      <c r="B470" s="30" t="s">
        <v>11</v>
      </c>
      <c r="C470" s="31" t="s">
        <v>5504</v>
      </c>
      <c r="D470" s="31" t="s">
        <v>402</v>
      </c>
      <c r="E470" s="30" t="s">
        <v>204</v>
      </c>
      <c r="F470" s="31" t="s">
        <v>305</v>
      </c>
      <c r="G470" s="31" t="s">
        <v>5970</v>
      </c>
      <c r="H470" s="31" t="s">
        <v>403</v>
      </c>
      <c r="I470" s="32" t="s">
        <v>13</v>
      </c>
      <c r="J470" s="32" t="s">
        <v>279</v>
      </c>
      <c r="K470" s="30" t="s">
        <v>5969</v>
      </c>
      <c r="L470" s="30">
        <v>19965663</v>
      </c>
      <c r="M470" s="30">
        <v>1</v>
      </c>
      <c r="N470" s="30">
        <v>23</v>
      </c>
      <c r="O470" s="33">
        <v>75</v>
      </c>
      <c r="P470" s="34">
        <f t="shared" si="14"/>
        <v>49</v>
      </c>
      <c r="Q470" s="118">
        <v>1.1361998003854965E-2</v>
      </c>
      <c r="R470" s="125"/>
      <c r="S470" s="125"/>
      <c r="T470" s="125"/>
      <c r="U470" s="125"/>
      <c r="V470" s="125"/>
      <c r="W470" s="125"/>
      <c r="X470" s="125"/>
      <c r="Y470" s="125"/>
      <c r="Z470" s="125"/>
      <c r="AA470" s="125"/>
      <c r="AB470" s="125"/>
      <c r="AC470" s="126">
        <f t="shared" si="15"/>
        <v>0</v>
      </c>
      <c r="AD470" s="125"/>
      <c r="AE470" s="113"/>
    </row>
    <row r="471" spans="1:31" x14ac:dyDescent="0.25">
      <c r="A471" s="22"/>
      <c r="B471" s="30" t="s">
        <v>11</v>
      </c>
      <c r="C471" s="31" t="s">
        <v>5971</v>
      </c>
      <c r="D471" s="31" t="s">
        <v>5972</v>
      </c>
      <c r="E471" s="30"/>
      <c r="F471" s="31"/>
      <c r="G471" s="31"/>
      <c r="H471" s="31"/>
      <c r="I471" s="32" t="s">
        <v>13</v>
      </c>
      <c r="J471" s="32" t="s">
        <v>4400</v>
      </c>
      <c r="K471" s="30" t="s">
        <v>1336</v>
      </c>
      <c r="L471" s="30">
        <v>19966219</v>
      </c>
      <c r="M471" s="30">
        <v>4</v>
      </c>
      <c r="N471" s="30">
        <v>240</v>
      </c>
      <c r="O471" s="33">
        <v>240</v>
      </c>
      <c r="P471" s="34">
        <f t="shared" si="14"/>
        <v>240</v>
      </c>
      <c r="Q471" s="118">
        <v>1.5287661555743324E-2</v>
      </c>
      <c r="R471" s="125"/>
      <c r="S471" s="125"/>
      <c r="T471" s="125"/>
      <c r="U471" s="125"/>
      <c r="V471" s="125"/>
      <c r="W471" s="125"/>
      <c r="X471" s="125"/>
      <c r="Y471" s="125"/>
      <c r="Z471" s="125"/>
      <c r="AA471" s="125"/>
      <c r="AB471" s="125"/>
      <c r="AC471" s="126">
        <f t="shared" si="15"/>
        <v>0</v>
      </c>
      <c r="AD471" s="125"/>
      <c r="AE471" s="113"/>
    </row>
    <row r="472" spans="1:31" x14ac:dyDescent="0.25">
      <c r="A472" s="22"/>
      <c r="B472" s="30" t="s">
        <v>11</v>
      </c>
      <c r="C472" s="31" t="s">
        <v>5974</v>
      </c>
      <c r="D472" s="31" t="s">
        <v>549</v>
      </c>
      <c r="E472" s="30" t="s">
        <v>162</v>
      </c>
      <c r="F472" s="31" t="s">
        <v>93</v>
      </c>
      <c r="G472" s="31" t="s">
        <v>5975</v>
      </c>
      <c r="H472" s="31" t="s">
        <v>550</v>
      </c>
      <c r="I472" s="32" t="s">
        <v>13</v>
      </c>
      <c r="J472" s="32" t="s">
        <v>14</v>
      </c>
      <c r="K472" s="30" t="s">
        <v>5973</v>
      </c>
      <c r="L472" s="30">
        <v>19966576</v>
      </c>
      <c r="M472" s="30">
        <v>3</v>
      </c>
      <c r="N472" s="30">
        <v>32</v>
      </c>
      <c r="O472" s="33">
        <v>43</v>
      </c>
      <c r="P472" s="34">
        <f t="shared" si="14"/>
        <v>37.5</v>
      </c>
      <c r="Q472" s="118">
        <v>2.1350010103710505E-3</v>
      </c>
      <c r="R472" s="125"/>
      <c r="S472" s="125"/>
      <c r="T472" s="125"/>
      <c r="U472" s="125"/>
      <c r="V472" s="125"/>
      <c r="W472" s="125"/>
      <c r="X472" s="125"/>
      <c r="Y472" s="125"/>
      <c r="Z472" s="125"/>
      <c r="AA472" s="125"/>
      <c r="AB472" s="125"/>
      <c r="AC472" s="126">
        <f t="shared" si="15"/>
        <v>0</v>
      </c>
      <c r="AD472" s="125"/>
      <c r="AE472" s="113"/>
    </row>
    <row r="473" spans="1:31" x14ac:dyDescent="0.25">
      <c r="A473" s="22"/>
      <c r="B473" s="30" t="s">
        <v>11</v>
      </c>
      <c r="C473" s="31" t="s">
        <v>5976</v>
      </c>
      <c r="D473" s="31" t="s">
        <v>5976</v>
      </c>
      <c r="E473" s="30"/>
      <c r="F473" s="31" t="s">
        <v>5977</v>
      </c>
      <c r="G473" s="31" t="s">
        <v>5978</v>
      </c>
      <c r="H473" s="31" t="s">
        <v>102</v>
      </c>
      <c r="I473" s="32" t="s">
        <v>13</v>
      </c>
      <c r="J473" s="32" t="s">
        <v>4400</v>
      </c>
      <c r="K473" s="30" t="s">
        <v>104</v>
      </c>
      <c r="L473" s="30">
        <v>19966769</v>
      </c>
      <c r="M473" s="30">
        <v>1</v>
      </c>
      <c r="N473" s="30">
        <v>742</v>
      </c>
      <c r="O473" s="33">
        <v>1126</v>
      </c>
      <c r="P473" s="34">
        <f t="shared" si="14"/>
        <v>934</v>
      </c>
      <c r="Q473" s="118">
        <v>0.63560623063062793</v>
      </c>
      <c r="R473" s="125"/>
      <c r="S473" s="125"/>
      <c r="T473" s="125"/>
      <c r="U473" s="125"/>
      <c r="V473" s="125"/>
      <c r="W473" s="125"/>
      <c r="X473" s="125"/>
      <c r="Y473" s="125"/>
      <c r="Z473" s="125"/>
      <c r="AA473" s="125"/>
      <c r="AB473" s="125"/>
      <c r="AC473" s="126">
        <f t="shared" si="15"/>
        <v>0</v>
      </c>
      <c r="AD473" s="125"/>
      <c r="AE473" s="113"/>
    </row>
    <row r="474" spans="1:31" x14ac:dyDescent="0.25">
      <c r="A474" s="22"/>
      <c r="B474" s="30" t="s">
        <v>11</v>
      </c>
      <c r="C474" s="31" t="s">
        <v>5979</v>
      </c>
      <c r="D474" s="38" t="s">
        <v>1300</v>
      </c>
      <c r="E474" s="30" t="s">
        <v>71</v>
      </c>
      <c r="F474" s="31" t="s">
        <v>18</v>
      </c>
      <c r="G474" s="31" t="s">
        <v>1301</v>
      </c>
      <c r="H474" s="31" t="s">
        <v>1302</v>
      </c>
      <c r="I474" s="32" t="s">
        <v>13</v>
      </c>
      <c r="J474" s="32" t="s">
        <v>930</v>
      </c>
      <c r="K474" s="30" t="s">
        <v>1303</v>
      </c>
      <c r="L474" s="30">
        <v>20034491</v>
      </c>
      <c r="M474" s="30">
        <v>14</v>
      </c>
      <c r="N474" s="30">
        <v>160</v>
      </c>
      <c r="O474" s="33">
        <v>262</v>
      </c>
      <c r="P474" s="34">
        <f t="shared" si="14"/>
        <v>211</v>
      </c>
      <c r="Q474" s="118">
        <v>2.0067911245939329E-2</v>
      </c>
      <c r="R474" s="125"/>
      <c r="S474" s="125"/>
      <c r="T474" s="125"/>
      <c r="U474" s="125"/>
      <c r="V474" s="125"/>
      <c r="W474" s="125"/>
      <c r="X474" s="125"/>
      <c r="Y474" s="125"/>
      <c r="Z474" s="125"/>
      <c r="AA474" s="125"/>
      <c r="AB474" s="125"/>
      <c r="AC474" s="126">
        <f t="shared" si="15"/>
        <v>0</v>
      </c>
      <c r="AD474" s="125"/>
      <c r="AE474" s="113"/>
    </row>
    <row r="475" spans="1:31" x14ac:dyDescent="0.25">
      <c r="A475" s="22"/>
      <c r="B475" s="30" t="s">
        <v>11</v>
      </c>
      <c r="C475" s="31" t="s">
        <v>5076</v>
      </c>
      <c r="D475" s="31" t="s">
        <v>98</v>
      </c>
      <c r="E475" s="30" t="s">
        <v>99</v>
      </c>
      <c r="F475" s="31" t="s">
        <v>100</v>
      </c>
      <c r="G475" s="31" t="s">
        <v>5981</v>
      </c>
      <c r="H475" s="31" t="s">
        <v>529</v>
      </c>
      <c r="I475" s="32" t="s">
        <v>13</v>
      </c>
      <c r="J475" s="32" t="s">
        <v>103</v>
      </c>
      <c r="K475" s="30" t="s">
        <v>5980</v>
      </c>
      <c r="L475" s="30">
        <v>19967089</v>
      </c>
      <c r="M475" s="30">
        <v>2</v>
      </c>
      <c r="N475" s="30">
        <v>78</v>
      </c>
      <c r="O475" s="33">
        <v>87</v>
      </c>
      <c r="P475" s="34">
        <f t="shared" si="14"/>
        <v>82.5</v>
      </c>
      <c r="Q475" s="118">
        <v>0.3368117849077128</v>
      </c>
      <c r="R475" s="125"/>
      <c r="S475" s="125"/>
      <c r="T475" s="125"/>
      <c r="U475" s="125"/>
      <c r="V475" s="125"/>
      <c r="W475" s="125"/>
      <c r="X475" s="125"/>
      <c r="Y475" s="125"/>
      <c r="Z475" s="125"/>
      <c r="AA475" s="125"/>
      <c r="AB475" s="125"/>
      <c r="AC475" s="126">
        <f t="shared" si="15"/>
        <v>0</v>
      </c>
      <c r="AD475" s="125"/>
      <c r="AE475" s="113"/>
    </row>
    <row r="476" spans="1:31" x14ac:dyDescent="0.25">
      <c r="A476" s="22"/>
      <c r="B476" s="30" t="s">
        <v>11</v>
      </c>
      <c r="C476" s="31" t="s">
        <v>5982</v>
      </c>
      <c r="D476" s="31" t="s">
        <v>5982</v>
      </c>
      <c r="E476" s="30"/>
      <c r="F476" s="31" t="s">
        <v>5983</v>
      </c>
      <c r="G476" s="31" t="s">
        <v>157</v>
      </c>
      <c r="H476" s="31" t="s">
        <v>314</v>
      </c>
      <c r="I476" s="32" t="s">
        <v>13</v>
      </c>
      <c r="J476" s="32" t="s">
        <v>4400</v>
      </c>
      <c r="K476" s="30" t="s">
        <v>315</v>
      </c>
      <c r="L476" s="30">
        <v>19967275</v>
      </c>
      <c r="M476" s="30">
        <v>1</v>
      </c>
      <c r="N476" s="30">
        <v>3720</v>
      </c>
      <c r="O476" s="33">
        <v>3345</v>
      </c>
      <c r="P476" s="34">
        <f t="shared" si="14"/>
        <v>3532.5</v>
      </c>
      <c r="Q476" s="118">
        <v>0.46213480666432555</v>
      </c>
      <c r="R476" s="125"/>
      <c r="S476" s="125"/>
      <c r="T476" s="125"/>
      <c r="U476" s="125"/>
      <c r="V476" s="125"/>
      <c r="W476" s="125"/>
      <c r="X476" s="125"/>
      <c r="Y476" s="125"/>
      <c r="Z476" s="125"/>
      <c r="AA476" s="125"/>
      <c r="AB476" s="125"/>
      <c r="AC476" s="126">
        <f t="shared" si="15"/>
        <v>0</v>
      </c>
      <c r="AD476" s="125"/>
      <c r="AE476" s="113"/>
    </row>
    <row r="477" spans="1:31" x14ac:dyDescent="0.25">
      <c r="A477" s="22"/>
      <c r="B477" s="30" t="s">
        <v>11</v>
      </c>
      <c r="C477" s="31" t="s">
        <v>5984</v>
      </c>
      <c r="D477" s="31" t="s">
        <v>5985</v>
      </c>
      <c r="E477" s="30" t="s">
        <v>156</v>
      </c>
      <c r="F477" s="31" t="s">
        <v>132</v>
      </c>
      <c r="G477" s="31" t="s">
        <v>157</v>
      </c>
      <c r="H477" s="31" t="s">
        <v>158</v>
      </c>
      <c r="I477" s="32" t="s">
        <v>13</v>
      </c>
      <c r="J477" s="32" t="s">
        <v>159</v>
      </c>
      <c r="K477" s="30" t="s">
        <v>160</v>
      </c>
      <c r="L477" s="30">
        <v>19967276</v>
      </c>
      <c r="M477" s="30">
        <v>1</v>
      </c>
      <c r="N477" s="30">
        <v>7920</v>
      </c>
      <c r="O477" s="33">
        <v>10861</v>
      </c>
      <c r="P477" s="34">
        <f t="shared" si="14"/>
        <v>9390.5</v>
      </c>
      <c r="Q477" s="118">
        <v>1.4087737173588917</v>
      </c>
      <c r="R477" s="125"/>
      <c r="S477" s="125"/>
      <c r="T477" s="125"/>
      <c r="U477" s="125"/>
      <c r="V477" s="125"/>
      <c r="W477" s="125"/>
      <c r="X477" s="125"/>
      <c r="Y477" s="125"/>
      <c r="Z477" s="125"/>
      <c r="AA477" s="125"/>
      <c r="AB477" s="125"/>
      <c r="AC477" s="126">
        <f t="shared" si="15"/>
        <v>0</v>
      </c>
      <c r="AD477" s="125"/>
      <c r="AE477" s="113"/>
    </row>
    <row r="478" spans="1:31" x14ac:dyDescent="0.25">
      <c r="A478" s="22"/>
      <c r="B478" s="30" t="s">
        <v>11</v>
      </c>
      <c r="C478" s="31" t="s">
        <v>5987</v>
      </c>
      <c r="D478" s="31" t="s">
        <v>5064</v>
      </c>
      <c r="E478" s="30"/>
      <c r="F478" s="31"/>
      <c r="G478" s="31"/>
      <c r="H478" s="31" t="s">
        <v>5988</v>
      </c>
      <c r="I478" s="32" t="s">
        <v>13</v>
      </c>
      <c r="J478" s="32" t="s">
        <v>4400</v>
      </c>
      <c r="K478" s="30" t="s">
        <v>5986</v>
      </c>
      <c r="L478" s="30">
        <v>19967410</v>
      </c>
      <c r="M478" s="30">
        <v>2</v>
      </c>
      <c r="N478" s="30">
        <v>4889</v>
      </c>
      <c r="O478" s="33">
        <v>6292</v>
      </c>
      <c r="P478" s="34">
        <f t="shared" si="14"/>
        <v>5590.5</v>
      </c>
      <c r="Q478" s="118">
        <v>4.9118202257116697E-3</v>
      </c>
      <c r="R478" s="125"/>
      <c r="S478" s="125"/>
      <c r="T478" s="125"/>
      <c r="U478" s="125"/>
      <c r="V478" s="125"/>
      <c r="W478" s="125"/>
      <c r="X478" s="125"/>
      <c r="Y478" s="125"/>
      <c r="Z478" s="125"/>
      <c r="AA478" s="125"/>
      <c r="AB478" s="125"/>
      <c r="AC478" s="126">
        <f t="shared" si="15"/>
        <v>0</v>
      </c>
      <c r="AD478" s="125"/>
      <c r="AE478" s="113"/>
    </row>
    <row r="479" spans="1:31" x14ac:dyDescent="0.25">
      <c r="A479" s="22"/>
      <c r="B479" s="30" t="s">
        <v>11</v>
      </c>
      <c r="C479" s="31" t="s">
        <v>4991</v>
      </c>
      <c r="D479" s="31" t="s">
        <v>557</v>
      </c>
      <c r="E479" s="30" t="s">
        <v>236</v>
      </c>
      <c r="F479" s="31" t="s">
        <v>186</v>
      </c>
      <c r="G479" s="31" t="s">
        <v>5990</v>
      </c>
      <c r="H479" s="31" t="s">
        <v>558</v>
      </c>
      <c r="I479" s="32" t="s">
        <v>13</v>
      </c>
      <c r="J479" s="32" t="s">
        <v>460</v>
      </c>
      <c r="K479" s="30" t="s">
        <v>5989</v>
      </c>
      <c r="L479" s="30">
        <v>19967591</v>
      </c>
      <c r="M479" s="30">
        <v>1</v>
      </c>
      <c r="N479" s="30">
        <v>44</v>
      </c>
      <c r="O479" s="33">
        <v>78</v>
      </c>
      <c r="P479" s="34">
        <f t="shared" si="14"/>
        <v>61</v>
      </c>
      <c r="Q479" s="118">
        <v>6.2775443493952379E-2</v>
      </c>
      <c r="R479" s="125"/>
      <c r="S479" s="125"/>
      <c r="T479" s="125"/>
      <c r="U479" s="125"/>
      <c r="V479" s="125"/>
      <c r="W479" s="125"/>
      <c r="X479" s="125"/>
      <c r="Y479" s="125"/>
      <c r="Z479" s="125"/>
      <c r="AA479" s="125"/>
      <c r="AB479" s="125"/>
      <c r="AC479" s="126">
        <f t="shared" si="15"/>
        <v>0</v>
      </c>
      <c r="AD479" s="125"/>
      <c r="AE479" s="113"/>
    </row>
    <row r="480" spans="1:31" x14ac:dyDescent="0.25">
      <c r="A480" s="22"/>
      <c r="B480" s="30" t="s">
        <v>11</v>
      </c>
      <c r="C480" s="31" t="s">
        <v>5992</v>
      </c>
      <c r="D480" s="31" t="s">
        <v>5993</v>
      </c>
      <c r="E480" s="30"/>
      <c r="F480" s="31"/>
      <c r="G480" s="31" t="s">
        <v>5432</v>
      </c>
      <c r="H480" s="31"/>
      <c r="I480" s="32" t="s">
        <v>13</v>
      </c>
      <c r="J480" s="32" t="s">
        <v>4400</v>
      </c>
      <c r="K480" s="30" t="s">
        <v>5991</v>
      </c>
      <c r="L480" s="30">
        <v>19968015</v>
      </c>
      <c r="M480" s="30">
        <v>1</v>
      </c>
      <c r="N480" s="30">
        <v>8</v>
      </c>
      <c r="O480" s="33">
        <v>27</v>
      </c>
      <c r="P480" s="34">
        <f t="shared" si="14"/>
        <v>17.5</v>
      </c>
      <c r="Q480" s="118">
        <v>2.8154437047499991E-2</v>
      </c>
      <c r="R480" s="125"/>
      <c r="S480" s="125"/>
      <c r="T480" s="125"/>
      <c r="U480" s="125"/>
      <c r="V480" s="125"/>
      <c r="W480" s="125"/>
      <c r="X480" s="125"/>
      <c r="Y480" s="125"/>
      <c r="Z480" s="125"/>
      <c r="AA480" s="125"/>
      <c r="AB480" s="125"/>
      <c r="AC480" s="126">
        <f t="shared" si="15"/>
        <v>0</v>
      </c>
      <c r="AD480" s="125"/>
      <c r="AE480" s="113"/>
    </row>
    <row r="481" spans="1:31" x14ac:dyDescent="0.25">
      <c r="A481" s="22"/>
      <c r="B481" s="30" t="s">
        <v>11</v>
      </c>
      <c r="C481" s="31" t="s">
        <v>5994</v>
      </c>
      <c r="D481" s="31" t="s">
        <v>1443</v>
      </c>
      <c r="E481" s="30" t="s">
        <v>754</v>
      </c>
      <c r="F481" s="31" t="s">
        <v>376</v>
      </c>
      <c r="G481" s="31" t="s">
        <v>1444</v>
      </c>
      <c r="H481" s="31" t="s">
        <v>1445</v>
      </c>
      <c r="I481" s="32" t="s">
        <v>13</v>
      </c>
      <c r="J481" s="32" t="s">
        <v>1446</v>
      </c>
      <c r="K481" s="30" t="s">
        <v>1447</v>
      </c>
      <c r="L481" s="30">
        <v>19968153</v>
      </c>
      <c r="M481" s="30">
        <v>4</v>
      </c>
      <c r="N481" s="30"/>
      <c r="O481" s="33">
        <v>20</v>
      </c>
      <c r="P481" s="34">
        <f t="shared" si="14"/>
        <v>20</v>
      </c>
      <c r="Q481" s="118">
        <v>2.9872442120417991E-3</v>
      </c>
      <c r="R481" s="125"/>
      <c r="S481" s="125"/>
      <c r="T481" s="125"/>
      <c r="U481" s="125"/>
      <c r="V481" s="125"/>
      <c r="W481" s="125"/>
      <c r="X481" s="125"/>
      <c r="Y481" s="125"/>
      <c r="Z481" s="125"/>
      <c r="AA481" s="125"/>
      <c r="AB481" s="125"/>
      <c r="AC481" s="126">
        <f t="shared" si="15"/>
        <v>0</v>
      </c>
      <c r="AD481" s="125"/>
      <c r="AE481" s="113"/>
    </row>
    <row r="482" spans="1:31" x14ac:dyDescent="0.25">
      <c r="A482" s="22"/>
      <c r="B482" s="30" t="s">
        <v>11</v>
      </c>
      <c r="C482" s="31" t="s">
        <v>5373</v>
      </c>
      <c r="D482" s="31" t="s">
        <v>419</v>
      </c>
      <c r="E482" s="30" t="s">
        <v>274</v>
      </c>
      <c r="F482" s="31" t="s">
        <v>305</v>
      </c>
      <c r="G482" s="31" t="s">
        <v>5996</v>
      </c>
      <c r="H482" s="31" t="s">
        <v>420</v>
      </c>
      <c r="I482" s="32" t="s">
        <v>13</v>
      </c>
      <c r="J482" s="32" t="s">
        <v>421</v>
      </c>
      <c r="K482" s="30" t="s">
        <v>5995</v>
      </c>
      <c r="L482" s="30">
        <v>19968860</v>
      </c>
      <c r="M482" s="30">
        <v>1</v>
      </c>
      <c r="N482" s="30">
        <v>31</v>
      </c>
      <c r="O482" s="33">
        <v>63</v>
      </c>
      <c r="P482" s="34">
        <f t="shared" si="14"/>
        <v>47</v>
      </c>
      <c r="Q482" s="118">
        <v>3.5241208207094199E-2</v>
      </c>
      <c r="R482" s="125"/>
      <c r="S482" s="125"/>
      <c r="T482" s="125"/>
      <c r="U482" s="125"/>
      <c r="V482" s="125"/>
      <c r="W482" s="125"/>
      <c r="X482" s="125"/>
      <c r="Y482" s="125"/>
      <c r="Z482" s="125"/>
      <c r="AA482" s="125"/>
      <c r="AB482" s="125"/>
      <c r="AC482" s="126">
        <f t="shared" si="15"/>
        <v>0</v>
      </c>
      <c r="AD482" s="125"/>
      <c r="AE482" s="113"/>
    </row>
    <row r="483" spans="1:31" x14ac:dyDescent="0.25">
      <c r="A483" s="22"/>
      <c r="B483" s="30" t="s">
        <v>11</v>
      </c>
      <c r="C483" s="31" t="s">
        <v>5998</v>
      </c>
      <c r="D483" s="31" t="s">
        <v>1246</v>
      </c>
      <c r="E483" s="30" t="s">
        <v>92</v>
      </c>
      <c r="F483" s="31" t="s">
        <v>139</v>
      </c>
      <c r="G483" s="31" t="s">
        <v>5999</v>
      </c>
      <c r="H483" s="31" t="s">
        <v>1247</v>
      </c>
      <c r="I483" s="32" t="s">
        <v>13</v>
      </c>
      <c r="J483" s="32" t="s">
        <v>1248</v>
      </c>
      <c r="K483" s="30" t="s">
        <v>5997</v>
      </c>
      <c r="L483" s="30">
        <v>19968954</v>
      </c>
      <c r="M483" s="30">
        <v>1</v>
      </c>
      <c r="N483" s="30"/>
      <c r="O483" s="33">
        <v>210</v>
      </c>
      <c r="P483" s="34">
        <f t="shared" si="14"/>
        <v>210</v>
      </c>
      <c r="Q483" s="118">
        <v>9.4651711459783246E-3</v>
      </c>
      <c r="R483" s="125"/>
      <c r="S483" s="125"/>
      <c r="T483" s="125"/>
      <c r="U483" s="125"/>
      <c r="V483" s="125"/>
      <c r="W483" s="125"/>
      <c r="X483" s="125"/>
      <c r="Y483" s="125"/>
      <c r="Z483" s="125"/>
      <c r="AA483" s="125"/>
      <c r="AB483" s="125"/>
      <c r="AC483" s="126">
        <f t="shared" si="15"/>
        <v>0</v>
      </c>
      <c r="AD483" s="125"/>
      <c r="AE483" s="113"/>
    </row>
    <row r="484" spans="1:31" x14ac:dyDescent="0.25">
      <c r="A484" s="22"/>
      <c r="B484" s="30" t="s">
        <v>11</v>
      </c>
      <c r="C484" s="31" t="s">
        <v>4970</v>
      </c>
      <c r="D484" s="31" t="s">
        <v>447</v>
      </c>
      <c r="E484" s="30" t="s">
        <v>448</v>
      </c>
      <c r="F484" s="31" t="s">
        <v>100</v>
      </c>
      <c r="G484" s="31" t="s">
        <v>6001</v>
      </c>
      <c r="H484" s="31" t="s">
        <v>449</v>
      </c>
      <c r="I484" s="32" t="s">
        <v>13</v>
      </c>
      <c r="J484" s="32" t="s">
        <v>450</v>
      </c>
      <c r="K484" s="30" t="s">
        <v>6000</v>
      </c>
      <c r="L484" s="30">
        <v>19969325</v>
      </c>
      <c r="M484" s="30">
        <v>1</v>
      </c>
      <c r="N484" s="30">
        <v>93</v>
      </c>
      <c r="O484" s="33">
        <v>93</v>
      </c>
      <c r="P484" s="34">
        <f t="shared" si="14"/>
        <v>93</v>
      </c>
      <c r="Q484" s="118">
        <v>0.31117859376467771</v>
      </c>
      <c r="R484" s="125"/>
      <c r="S484" s="125"/>
      <c r="T484" s="125"/>
      <c r="U484" s="125"/>
      <c r="V484" s="125"/>
      <c r="W484" s="125"/>
      <c r="X484" s="125"/>
      <c r="Y484" s="125"/>
      <c r="Z484" s="125"/>
      <c r="AA484" s="125"/>
      <c r="AB484" s="125"/>
      <c r="AC484" s="126">
        <f t="shared" si="15"/>
        <v>0</v>
      </c>
      <c r="AD484" s="125"/>
      <c r="AE484" s="113"/>
    </row>
    <row r="485" spans="1:31" x14ac:dyDescent="0.25">
      <c r="A485" s="22"/>
      <c r="B485" s="30" t="s">
        <v>11</v>
      </c>
      <c r="C485" s="31" t="s">
        <v>6003</v>
      </c>
      <c r="D485" s="31" t="s">
        <v>6004</v>
      </c>
      <c r="E485" s="30"/>
      <c r="F485" s="31"/>
      <c r="G485" s="31" t="s">
        <v>4946</v>
      </c>
      <c r="H485" s="31" t="s">
        <v>860</v>
      </c>
      <c r="I485" s="32" t="s">
        <v>13</v>
      </c>
      <c r="J485" s="32" t="s">
        <v>861</v>
      </c>
      <c r="K485" s="30" t="s">
        <v>6002</v>
      </c>
      <c r="L485" s="30">
        <v>19969451</v>
      </c>
      <c r="M485" s="30">
        <v>1</v>
      </c>
      <c r="N485" s="30">
        <v>270</v>
      </c>
      <c r="O485" s="33">
        <v>360</v>
      </c>
      <c r="P485" s="34">
        <f t="shared" si="14"/>
        <v>315</v>
      </c>
      <c r="Q485" s="118">
        <v>9.409819267931668E-3</v>
      </c>
      <c r="R485" s="125"/>
      <c r="S485" s="125"/>
      <c r="T485" s="125"/>
      <c r="U485" s="125"/>
      <c r="V485" s="125"/>
      <c r="W485" s="125"/>
      <c r="X485" s="125"/>
      <c r="Y485" s="125"/>
      <c r="Z485" s="125"/>
      <c r="AA485" s="125"/>
      <c r="AB485" s="125"/>
      <c r="AC485" s="126">
        <f t="shared" si="15"/>
        <v>0</v>
      </c>
      <c r="AD485" s="125"/>
      <c r="AE485" s="113"/>
    </row>
    <row r="486" spans="1:31" x14ac:dyDescent="0.25">
      <c r="A486" s="22"/>
      <c r="B486" s="30" t="s">
        <v>11</v>
      </c>
      <c r="C486" s="31" t="s">
        <v>6006</v>
      </c>
      <c r="D486" s="31" t="s">
        <v>6007</v>
      </c>
      <c r="E486" s="30"/>
      <c r="F486" s="31"/>
      <c r="G486" s="31" t="s">
        <v>4946</v>
      </c>
      <c r="H486" s="31"/>
      <c r="I486" s="32" t="s">
        <v>13</v>
      </c>
      <c r="J486" s="32" t="s">
        <v>4400</v>
      </c>
      <c r="K486" s="30" t="s">
        <v>6005</v>
      </c>
      <c r="L486" s="30">
        <v>19970387</v>
      </c>
      <c r="M486" s="30">
        <v>13</v>
      </c>
      <c r="N486" s="30">
        <v>98</v>
      </c>
      <c r="O486" s="33">
        <v>8</v>
      </c>
      <c r="P486" s="34">
        <f t="shared" si="14"/>
        <v>53</v>
      </c>
      <c r="Q486" s="118">
        <v>6.8850542742398171E-2</v>
      </c>
      <c r="R486" s="125"/>
      <c r="S486" s="125"/>
      <c r="T486" s="125"/>
      <c r="U486" s="125"/>
      <c r="V486" s="125"/>
      <c r="W486" s="125"/>
      <c r="X486" s="125"/>
      <c r="Y486" s="125"/>
      <c r="Z486" s="125"/>
      <c r="AA486" s="125"/>
      <c r="AB486" s="125"/>
      <c r="AC486" s="126">
        <f t="shared" si="15"/>
        <v>0</v>
      </c>
      <c r="AD486" s="125"/>
      <c r="AE486" s="113"/>
    </row>
    <row r="487" spans="1:31" x14ac:dyDescent="0.25">
      <c r="A487" s="22"/>
      <c r="B487" s="30" t="s">
        <v>11</v>
      </c>
      <c r="C487" s="31" t="s">
        <v>6009</v>
      </c>
      <c r="D487" s="31" t="s">
        <v>5064</v>
      </c>
      <c r="E487" s="30"/>
      <c r="F487" s="31"/>
      <c r="G487" s="31"/>
      <c r="H487" s="31"/>
      <c r="I487" s="32" t="s">
        <v>13</v>
      </c>
      <c r="J487" s="32" t="s">
        <v>4400</v>
      </c>
      <c r="K487" s="30" t="s">
        <v>6008</v>
      </c>
      <c r="L487" s="30">
        <v>19972490</v>
      </c>
      <c r="M487" s="30">
        <v>1</v>
      </c>
      <c r="N487" s="30">
        <v>90</v>
      </c>
      <c r="O487" s="33">
        <v>30</v>
      </c>
      <c r="P487" s="34">
        <f t="shared" si="14"/>
        <v>60</v>
      </c>
      <c r="Q487" s="118">
        <v>3.2439363499800733E-3</v>
      </c>
      <c r="R487" s="125"/>
      <c r="S487" s="125"/>
      <c r="T487" s="125"/>
      <c r="U487" s="125"/>
      <c r="V487" s="125"/>
      <c r="W487" s="125"/>
      <c r="X487" s="125"/>
      <c r="Y487" s="125"/>
      <c r="Z487" s="125"/>
      <c r="AA487" s="125"/>
      <c r="AB487" s="125"/>
      <c r="AC487" s="126">
        <f t="shared" si="15"/>
        <v>0</v>
      </c>
      <c r="AD487" s="125"/>
      <c r="AE487" s="113"/>
    </row>
    <row r="488" spans="1:31" x14ac:dyDescent="0.25">
      <c r="A488" s="22"/>
      <c r="B488" s="30" t="s">
        <v>11</v>
      </c>
      <c r="C488" s="31" t="s">
        <v>6011</v>
      </c>
      <c r="D488" s="31" t="s">
        <v>1082</v>
      </c>
      <c r="E488" s="30" t="s">
        <v>39</v>
      </c>
      <c r="F488" s="31" t="s">
        <v>100</v>
      </c>
      <c r="G488" s="31" t="s">
        <v>6012</v>
      </c>
      <c r="H488" s="31" t="s">
        <v>1083</v>
      </c>
      <c r="I488" s="32" t="s">
        <v>13</v>
      </c>
      <c r="J488" s="32" t="s">
        <v>1084</v>
      </c>
      <c r="K488" s="30" t="s">
        <v>6010</v>
      </c>
      <c r="L488" s="30">
        <v>19972887</v>
      </c>
      <c r="M488" s="30">
        <v>2</v>
      </c>
      <c r="N488" s="30">
        <v>3</v>
      </c>
      <c r="O488" s="33">
        <v>7</v>
      </c>
      <c r="P488" s="34">
        <f t="shared" si="14"/>
        <v>5</v>
      </c>
      <c r="Q488" s="118">
        <v>2.9346599278974751E-2</v>
      </c>
      <c r="R488" s="125"/>
      <c r="S488" s="125"/>
      <c r="T488" s="125"/>
      <c r="U488" s="125"/>
      <c r="V488" s="125"/>
      <c r="W488" s="125"/>
      <c r="X488" s="125"/>
      <c r="Y488" s="125"/>
      <c r="Z488" s="125"/>
      <c r="AA488" s="125"/>
      <c r="AB488" s="125"/>
      <c r="AC488" s="126">
        <f t="shared" si="15"/>
        <v>0</v>
      </c>
      <c r="AD488" s="125"/>
      <c r="AE488" s="113"/>
    </row>
    <row r="489" spans="1:31" x14ac:dyDescent="0.25">
      <c r="A489" s="22"/>
      <c r="B489" s="30" t="s">
        <v>11</v>
      </c>
      <c r="C489" s="31" t="s">
        <v>6014</v>
      </c>
      <c r="D489" s="31" t="s">
        <v>6015</v>
      </c>
      <c r="E489" s="30" t="s">
        <v>6016</v>
      </c>
      <c r="F489" s="31" t="s">
        <v>21</v>
      </c>
      <c r="G489" s="31" t="s">
        <v>6017</v>
      </c>
      <c r="H489" s="31" t="s">
        <v>869</v>
      </c>
      <c r="I489" s="32" t="s">
        <v>13</v>
      </c>
      <c r="J489" s="32" t="s">
        <v>394</v>
      </c>
      <c r="K489" s="30" t="s">
        <v>6013</v>
      </c>
      <c r="L489" s="30">
        <v>19973105</v>
      </c>
      <c r="M489" s="30">
        <v>2</v>
      </c>
      <c r="N489" s="30">
        <v>10</v>
      </c>
      <c r="O489" s="33">
        <v>14</v>
      </c>
      <c r="P489" s="34">
        <f t="shared" si="14"/>
        <v>12</v>
      </c>
      <c r="Q489" s="118">
        <v>2.4392781914046726E-2</v>
      </c>
      <c r="R489" s="125"/>
      <c r="S489" s="125"/>
      <c r="T489" s="125"/>
      <c r="U489" s="125"/>
      <c r="V489" s="125"/>
      <c r="W489" s="125"/>
      <c r="X489" s="125"/>
      <c r="Y489" s="125"/>
      <c r="Z489" s="125"/>
      <c r="AA489" s="125"/>
      <c r="AB489" s="125"/>
      <c r="AC489" s="126">
        <f t="shared" si="15"/>
        <v>0</v>
      </c>
      <c r="AD489" s="125"/>
      <c r="AE489" s="113"/>
    </row>
    <row r="490" spans="1:31" x14ac:dyDescent="0.25">
      <c r="A490" s="22"/>
      <c r="B490" s="30" t="s">
        <v>11</v>
      </c>
      <c r="C490" s="31" t="s">
        <v>6019</v>
      </c>
      <c r="D490" s="31" t="s">
        <v>1448</v>
      </c>
      <c r="E490" s="30" t="s">
        <v>24</v>
      </c>
      <c r="F490" s="31" t="s">
        <v>15</v>
      </c>
      <c r="G490" s="31" t="s">
        <v>6020</v>
      </c>
      <c r="H490" s="31" t="s">
        <v>1449</v>
      </c>
      <c r="I490" s="32" t="s">
        <v>13</v>
      </c>
      <c r="J490" s="32" t="s">
        <v>1450</v>
      </c>
      <c r="K490" s="30" t="s">
        <v>6018</v>
      </c>
      <c r="L490" s="30">
        <v>19973372</v>
      </c>
      <c r="M490" s="30">
        <v>3</v>
      </c>
      <c r="N490" s="30">
        <v>148</v>
      </c>
      <c r="O490" s="33">
        <v>30</v>
      </c>
      <c r="P490" s="34">
        <f t="shared" si="14"/>
        <v>89</v>
      </c>
      <c r="Q490" s="118">
        <v>9.6962432717921459E-4</v>
      </c>
      <c r="R490" s="125"/>
      <c r="S490" s="125"/>
      <c r="T490" s="125"/>
      <c r="U490" s="125"/>
      <c r="V490" s="125"/>
      <c r="W490" s="125"/>
      <c r="X490" s="125"/>
      <c r="Y490" s="125"/>
      <c r="Z490" s="125"/>
      <c r="AA490" s="125"/>
      <c r="AB490" s="125"/>
      <c r="AC490" s="126">
        <f t="shared" si="15"/>
        <v>0</v>
      </c>
      <c r="AD490" s="125"/>
      <c r="AE490" s="113"/>
    </row>
    <row r="491" spans="1:31" x14ac:dyDescent="0.25">
      <c r="A491" s="22"/>
      <c r="B491" s="30" t="s">
        <v>11</v>
      </c>
      <c r="C491" s="31" t="s">
        <v>6022</v>
      </c>
      <c r="D491" s="31" t="s">
        <v>6023</v>
      </c>
      <c r="E491" s="30"/>
      <c r="F491" s="31"/>
      <c r="G491" s="31"/>
      <c r="H491" s="31" t="s">
        <v>6024</v>
      </c>
      <c r="I491" s="32" t="s">
        <v>13</v>
      </c>
      <c r="J491" s="32" t="s">
        <v>4400</v>
      </c>
      <c r="K491" s="30" t="s">
        <v>6021</v>
      </c>
      <c r="L491" s="30">
        <v>19973415</v>
      </c>
      <c r="M491" s="30">
        <v>1</v>
      </c>
      <c r="N491" s="30"/>
      <c r="O491" s="33">
        <v>90</v>
      </c>
      <c r="P491" s="34">
        <f t="shared" si="14"/>
        <v>90</v>
      </c>
      <c r="Q491" s="118">
        <v>1.5340377630073475E-2</v>
      </c>
      <c r="R491" s="125"/>
      <c r="S491" s="125"/>
      <c r="T491" s="125"/>
      <c r="U491" s="125"/>
      <c r="V491" s="125"/>
      <c r="W491" s="125"/>
      <c r="X491" s="125"/>
      <c r="Y491" s="125"/>
      <c r="Z491" s="125"/>
      <c r="AA491" s="125"/>
      <c r="AB491" s="125"/>
      <c r="AC491" s="126">
        <f t="shared" si="15"/>
        <v>0</v>
      </c>
      <c r="AD491" s="125"/>
      <c r="AE491" s="113"/>
    </row>
    <row r="492" spans="1:31" x14ac:dyDescent="0.25">
      <c r="A492" s="22"/>
      <c r="B492" s="30" t="s">
        <v>11</v>
      </c>
      <c r="C492" s="31" t="s">
        <v>6025</v>
      </c>
      <c r="D492" s="31" t="s">
        <v>6026</v>
      </c>
      <c r="E492" s="30" t="s">
        <v>85</v>
      </c>
      <c r="F492" s="31" t="s">
        <v>69</v>
      </c>
      <c r="G492" s="31" t="s">
        <v>6027</v>
      </c>
      <c r="H492" s="31" t="s">
        <v>6028</v>
      </c>
      <c r="I492" s="32" t="s">
        <v>13</v>
      </c>
      <c r="J492" s="32" t="s">
        <v>631</v>
      </c>
      <c r="K492" s="30" t="s">
        <v>632</v>
      </c>
      <c r="L492" s="30">
        <v>19974149</v>
      </c>
      <c r="M492" s="30">
        <v>2</v>
      </c>
      <c r="N492" s="30">
        <v>58</v>
      </c>
      <c r="O492" s="33">
        <v>74</v>
      </c>
      <c r="P492" s="34">
        <f t="shared" si="14"/>
        <v>66</v>
      </c>
      <c r="Q492" s="118">
        <v>2.0295688617107517E-2</v>
      </c>
      <c r="R492" s="125"/>
      <c r="S492" s="125"/>
      <c r="T492" s="125"/>
      <c r="U492" s="125"/>
      <c r="V492" s="125"/>
      <c r="W492" s="125"/>
      <c r="X492" s="125"/>
      <c r="Y492" s="125"/>
      <c r="Z492" s="125"/>
      <c r="AA492" s="125"/>
      <c r="AB492" s="125"/>
      <c r="AC492" s="126">
        <f t="shared" si="15"/>
        <v>0</v>
      </c>
      <c r="AD492" s="125"/>
      <c r="AE492" s="113"/>
    </row>
    <row r="493" spans="1:31" x14ac:dyDescent="0.25">
      <c r="A493" s="22"/>
      <c r="B493" s="30" t="s">
        <v>11</v>
      </c>
      <c r="C493" s="31" t="s">
        <v>5240</v>
      </c>
      <c r="D493" s="31" t="s">
        <v>385</v>
      </c>
      <c r="E493" s="30" t="s">
        <v>68</v>
      </c>
      <c r="F493" s="31" t="s">
        <v>15</v>
      </c>
      <c r="G493" s="31" t="s">
        <v>6029</v>
      </c>
      <c r="H493" s="31" t="s">
        <v>6030</v>
      </c>
      <c r="I493" s="32" t="s">
        <v>13</v>
      </c>
      <c r="J493" s="32" t="s">
        <v>386</v>
      </c>
      <c r="K493" s="30" t="s">
        <v>387</v>
      </c>
      <c r="L493" s="30">
        <v>19974655</v>
      </c>
      <c r="M493" s="30">
        <v>3</v>
      </c>
      <c r="N493" s="30">
        <v>2910</v>
      </c>
      <c r="O493" s="33">
        <v>2685</v>
      </c>
      <c r="P493" s="34">
        <f t="shared" si="14"/>
        <v>2797.5</v>
      </c>
      <c r="Q493" s="118">
        <v>2.7036756622075372E-2</v>
      </c>
      <c r="R493" s="125"/>
      <c r="S493" s="125"/>
      <c r="T493" s="125"/>
      <c r="U493" s="125"/>
      <c r="V493" s="125"/>
      <c r="W493" s="125"/>
      <c r="X493" s="125"/>
      <c r="Y493" s="125"/>
      <c r="Z493" s="125"/>
      <c r="AA493" s="125"/>
      <c r="AB493" s="125"/>
      <c r="AC493" s="126">
        <f t="shared" si="15"/>
        <v>0</v>
      </c>
      <c r="AD493" s="125"/>
      <c r="AE493" s="113"/>
    </row>
    <row r="494" spans="1:31" x14ac:dyDescent="0.25">
      <c r="A494" s="22"/>
      <c r="B494" s="30" t="s">
        <v>11</v>
      </c>
      <c r="C494" s="31" t="s">
        <v>6031</v>
      </c>
      <c r="D494" s="31" t="s">
        <v>1345</v>
      </c>
      <c r="E494" s="30" t="s">
        <v>6032</v>
      </c>
      <c r="F494" s="31" t="s">
        <v>305</v>
      </c>
      <c r="G494" s="31" t="s">
        <v>1346</v>
      </c>
      <c r="H494" s="31" t="s">
        <v>1347</v>
      </c>
      <c r="I494" s="32" t="s">
        <v>13</v>
      </c>
      <c r="J494" s="32" t="s">
        <v>392</v>
      </c>
      <c r="K494" s="30" t="s">
        <v>1348</v>
      </c>
      <c r="L494" s="30">
        <v>19974885</v>
      </c>
      <c r="M494" s="30">
        <v>1</v>
      </c>
      <c r="N494" s="30"/>
      <c r="O494" s="33">
        <v>1</v>
      </c>
      <c r="P494" s="34">
        <f t="shared" si="14"/>
        <v>1</v>
      </c>
      <c r="Q494" s="118">
        <v>1.5091535794204201E-3</v>
      </c>
      <c r="R494" s="125"/>
      <c r="S494" s="125"/>
      <c r="T494" s="125"/>
      <c r="U494" s="125"/>
      <c r="V494" s="125"/>
      <c r="W494" s="125"/>
      <c r="X494" s="125"/>
      <c r="Y494" s="125"/>
      <c r="Z494" s="125"/>
      <c r="AA494" s="125"/>
      <c r="AB494" s="125"/>
      <c r="AC494" s="126">
        <f t="shared" si="15"/>
        <v>0</v>
      </c>
      <c r="AD494" s="125"/>
      <c r="AE494" s="113"/>
    </row>
    <row r="495" spans="1:31" x14ac:dyDescent="0.25">
      <c r="A495" s="22"/>
      <c r="B495" s="30" t="s">
        <v>11</v>
      </c>
      <c r="C495" s="31" t="s">
        <v>5054</v>
      </c>
      <c r="D495" s="31" t="s">
        <v>342</v>
      </c>
      <c r="E495" s="30" t="s">
        <v>6034</v>
      </c>
      <c r="F495" s="31" t="s">
        <v>186</v>
      </c>
      <c r="G495" s="31" t="s">
        <v>6035</v>
      </c>
      <c r="H495" s="31" t="s">
        <v>343</v>
      </c>
      <c r="I495" s="32" t="s">
        <v>13</v>
      </c>
      <c r="J495" s="32" t="s">
        <v>276</v>
      </c>
      <c r="K495" s="30" t="s">
        <v>6033</v>
      </c>
      <c r="L495" s="30">
        <v>19974890</v>
      </c>
      <c r="M495" s="30">
        <v>1</v>
      </c>
      <c r="N495" s="30">
        <v>52</v>
      </c>
      <c r="O495" s="33">
        <v>109</v>
      </c>
      <c r="P495" s="34">
        <f t="shared" si="14"/>
        <v>80.5</v>
      </c>
      <c r="Q495" s="118">
        <v>0.11128366951933033</v>
      </c>
      <c r="R495" s="125"/>
      <c r="S495" s="125"/>
      <c r="T495" s="125"/>
      <c r="U495" s="125"/>
      <c r="V495" s="125"/>
      <c r="W495" s="125"/>
      <c r="X495" s="125"/>
      <c r="Y495" s="125"/>
      <c r="Z495" s="125"/>
      <c r="AA495" s="125"/>
      <c r="AB495" s="125"/>
      <c r="AC495" s="126">
        <f t="shared" si="15"/>
        <v>0</v>
      </c>
      <c r="AD495" s="125"/>
      <c r="AE495" s="113"/>
    </row>
    <row r="496" spans="1:31" x14ac:dyDescent="0.25">
      <c r="A496" s="22"/>
      <c r="B496" s="30" t="s">
        <v>11</v>
      </c>
      <c r="C496" s="31" t="s">
        <v>6037</v>
      </c>
      <c r="D496" s="31"/>
      <c r="E496" s="30"/>
      <c r="F496" s="31"/>
      <c r="G496" s="31"/>
      <c r="H496" s="31"/>
      <c r="I496" s="32" t="s">
        <v>13</v>
      </c>
      <c r="J496" s="32" t="s">
        <v>4400</v>
      </c>
      <c r="K496" s="30" t="s">
        <v>6036</v>
      </c>
      <c r="L496" s="30">
        <v>19974935</v>
      </c>
      <c r="M496" s="30">
        <v>1</v>
      </c>
      <c r="N496" s="30">
        <v>9290</v>
      </c>
      <c r="O496" s="33">
        <v>6315</v>
      </c>
      <c r="P496" s="34">
        <f t="shared" si="14"/>
        <v>7802.5</v>
      </c>
      <c r="Q496" s="118">
        <v>9.8716120790637754E-2</v>
      </c>
      <c r="R496" s="125"/>
      <c r="S496" s="125"/>
      <c r="T496" s="125"/>
      <c r="U496" s="125"/>
      <c r="V496" s="125"/>
      <c r="W496" s="125"/>
      <c r="X496" s="125"/>
      <c r="Y496" s="125"/>
      <c r="Z496" s="125"/>
      <c r="AA496" s="125"/>
      <c r="AB496" s="125"/>
      <c r="AC496" s="126">
        <f t="shared" si="15"/>
        <v>0</v>
      </c>
      <c r="AD496" s="125"/>
      <c r="AE496" s="113"/>
    </row>
    <row r="497" spans="1:31" x14ac:dyDescent="0.25">
      <c r="A497" s="22"/>
      <c r="B497" s="30" t="s">
        <v>11</v>
      </c>
      <c r="C497" s="31" t="s">
        <v>6039</v>
      </c>
      <c r="D497" s="31" t="s">
        <v>6039</v>
      </c>
      <c r="E497" s="30"/>
      <c r="F497" s="31" t="s">
        <v>5299</v>
      </c>
      <c r="G497" s="31" t="s">
        <v>6040</v>
      </c>
      <c r="H497" s="31" t="s">
        <v>6041</v>
      </c>
      <c r="I497" s="32" t="s">
        <v>13</v>
      </c>
      <c r="J497" s="32" t="s">
        <v>4400</v>
      </c>
      <c r="K497" s="30" t="s">
        <v>6038</v>
      </c>
      <c r="L497" s="30">
        <v>19975205</v>
      </c>
      <c r="M497" s="30">
        <v>1</v>
      </c>
      <c r="N497" s="30">
        <v>14</v>
      </c>
      <c r="O497" s="33">
        <v>56</v>
      </c>
      <c r="P497" s="34">
        <f t="shared" si="14"/>
        <v>35</v>
      </c>
      <c r="Q497" s="118">
        <v>9.5943255280871891E-4</v>
      </c>
      <c r="R497" s="125"/>
      <c r="S497" s="125"/>
      <c r="T497" s="125"/>
      <c r="U497" s="125"/>
      <c r="V497" s="125"/>
      <c r="W497" s="125"/>
      <c r="X497" s="125"/>
      <c r="Y497" s="125"/>
      <c r="Z497" s="125"/>
      <c r="AA497" s="125"/>
      <c r="AB497" s="125"/>
      <c r="AC497" s="126">
        <f t="shared" si="15"/>
        <v>0</v>
      </c>
      <c r="AD497" s="125"/>
      <c r="AE497" s="113"/>
    </row>
    <row r="498" spans="1:31" x14ac:dyDescent="0.25">
      <c r="A498" s="22"/>
      <c r="B498" s="30" t="s">
        <v>11</v>
      </c>
      <c r="C498" s="31" t="s">
        <v>4805</v>
      </c>
      <c r="D498" s="38" t="s">
        <v>150</v>
      </c>
      <c r="E498" s="30" t="s">
        <v>35</v>
      </c>
      <c r="F498" s="31" t="s">
        <v>151</v>
      </c>
      <c r="G498" s="31" t="s">
        <v>152</v>
      </c>
      <c r="H498" s="31" t="s">
        <v>153</v>
      </c>
      <c r="I498" s="32" t="s">
        <v>13</v>
      </c>
      <c r="J498" s="32" t="s">
        <v>154</v>
      </c>
      <c r="K498" s="30" t="s">
        <v>155</v>
      </c>
      <c r="L498" s="30">
        <v>20044923</v>
      </c>
      <c r="M498" s="30">
        <v>10</v>
      </c>
      <c r="N498" s="30">
        <v>20</v>
      </c>
      <c r="O498" s="33">
        <v>98</v>
      </c>
      <c r="P498" s="34">
        <f t="shared" si="14"/>
        <v>59</v>
      </c>
      <c r="Q498" s="118">
        <v>9.2866833043088286E-3</v>
      </c>
      <c r="R498" s="125"/>
      <c r="S498" s="125"/>
      <c r="T498" s="125"/>
      <c r="U498" s="125"/>
      <c r="V498" s="125"/>
      <c r="W498" s="125"/>
      <c r="X498" s="125"/>
      <c r="Y498" s="125"/>
      <c r="Z498" s="125"/>
      <c r="AA498" s="125"/>
      <c r="AB498" s="125"/>
      <c r="AC498" s="126">
        <f t="shared" si="15"/>
        <v>0</v>
      </c>
      <c r="AD498" s="125"/>
      <c r="AE498" s="113"/>
    </row>
    <row r="499" spans="1:31" x14ac:dyDescent="0.25">
      <c r="A499" s="22"/>
      <c r="B499" s="30" t="s">
        <v>11</v>
      </c>
      <c r="C499" s="31" t="s">
        <v>5240</v>
      </c>
      <c r="D499" s="31" t="s">
        <v>430</v>
      </c>
      <c r="E499" s="30" t="s">
        <v>49</v>
      </c>
      <c r="F499" s="31" t="s">
        <v>15</v>
      </c>
      <c r="G499" s="31" t="s">
        <v>6043</v>
      </c>
      <c r="H499" s="31" t="s">
        <v>6044</v>
      </c>
      <c r="I499" s="32" t="s">
        <v>13</v>
      </c>
      <c r="J499" s="32" t="s">
        <v>386</v>
      </c>
      <c r="K499" s="30" t="s">
        <v>6042</v>
      </c>
      <c r="L499" s="30">
        <v>19975977</v>
      </c>
      <c r="M499" s="30">
        <v>3</v>
      </c>
      <c r="N499" s="30">
        <v>2445</v>
      </c>
      <c r="O499" s="33">
        <v>2565</v>
      </c>
      <c r="P499" s="34">
        <f t="shared" si="14"/>
        <v>2505</v>
      </c>
      <c r="Q499" s="118">
        <v>1.6506720774628027E-2</v>
      </c>
      <c r="R499" s="125"/>
      <c r="S499" s="125"/>
      <c r="T499" s="125"/>
      <c r="U499" s="125"/>
      <c r="V499" s="125"/>
      <c r="W499" s="125"/>
      <c r="X499" s="125"/>
      <c r="Y499" s="125"/>
      <c r="Z499" s="125"/>
      <c r="AA499" s="125"/>
      <c r="AB499" s="125"/>
      <c r="AC499" s="126">
        <f t="shared" si="15"/>
        <v>0</v>
      </c>
      <c r="AD499" s="125"/>
      <c r="AE499" s="113"/>
    </row>
    <row r="500" spans="1:31" x14ac:dyDescent="0.25">
      <c r="A500" s="22"/>
      <c r="B500" s="30" t="s">
        <v>11</v>
      </c>
      <c r="C500" s="31" t="s">
        <v>6045</v>
      </c>
      <c r="D500" s="38" t="s">
        <v>1008</v>
      </c>
      <c r="E500" s="30" t="s">
        <v>204</v>
      </c>
      <c r="F500" s="31" t="s">
        <v>36</v>
      </c>
      <c r="G500" s="31" t="s">
        <v>1009</v>
      </c>
      <c r="H500" s="31" t="s">
        <v>1010</v>
      </c>
      <c r="I500" s="32" t="s">
        <v>13</v>
      </c>
      <c r="J500" s="32" t="s">
        <v>720</v>
      </c>
      <c r="K500" s="30" t="s">
        <v>1011</v>
      </c>
      <c r="L500" s="30">
        <v>20045393</v>
      </c>
      <c r="M500" s="30">
        <v>1</v>
      </c>
      <c r="N500" s="30">
        <v>3485</v>
      </c>
      <c r="O500" s="33">
        <v>210</v>
      </c>
      <c r="P500" s="34">
        <f t="shared" si="14"/>
        <v>1847.5</v>
      </c>
      <c r="Q500" s="118">
        <v>6.3386576550655604E-2</v>
      </c>
      <c r="R500" s="125"/>
      <c r="S500" s="125"/>
      <c r="T500" s="125"/>
      <c r="U500" s="125"/>
      <c r="V500" s="125"/>
      <c r="W500" s="125"/>
      <c r="X500" s="125"/>
      <c r="Y500" s="125"/>
      <c r="Z500" s="125"/>
      <c r="AA500" s="125"/>
      <c r="AB500" s="125"/>
      <c r="AC500" s="126">
        <f t="shared" si="15"/>
        <v>0</v>
      </c>
      <c r="AD500" s="125"/>
      <c r="AE500" s="113"/>
    </row>
    <row r="501" spans="1:31" x14ac:dyDescent="0.25">
      <c r="A501" s="22"/>
      <c r="B501" s="30" t="s">
        <v>11</v>
      </c>
      <c r="C501" s="31" t="s">
        <v>6047</v>
      </c>
      <c r="D501" s="31" t="s">
        <v>320</v>
      </c>
      <c r="E501" s="30" t="s">
        <v>321</v>
      </c>
      <c r="F501" s="31" t="s">
        <v>18</v>
      </c>
      <c r="G501" s="31" t="s">
        <v>259</v>
      </c>
      <c r="H501" s="31" t="s">
        <v>322</v>
      </c>
      <c r="I501" s="32" t="s">
        <v>13</v>
      </c>
      <c r="J501" s="32" t="s">
        <v>143</v>
      </c>
      <c r="K501" s="30" t="s">
        <v>6046</v>
      </c>
      <c r="L501" s="30">
        <v>19976049</v>
      </c>
      <c r="M501" s="30">
        <v>1</v>
      </c>
      <c r="N501" s="30">
        <v>1149</v>
      </c>
      <c r="O501" s="33">
        <v>2695</v>
      </c>
      <c r="P501" s="34">
        <f t="shared" si="14"/>
        <v>1922</v>
      </c>
      <c r="Q501" s="118">
        <v>0.24626460556869098</v>
      </c>
      <c r="R501" s="125"/>
      <c r="S501" s="125"/>
      <c r="T501" s="125"/>
      <c r="U501" s="125"/>
      <c r="V501" s="125"/>
      <c r="W501" s="125"/>
      <c r="X501" s="125"/>
      <c r="Y501" s="125"/>
      <c r="Z501" s="125"/>
      <c r="AA501" s="125"/>
      <c r="AB501" s="125"/>
      <c r="AC501" s="126">
        <f t="shared" si="15"/>
        <v>0</v>
      </c>
      <c r="AD501" s="125"/>
      <c r="AE501" s="113"/>
    </row>
    <row r="502" spans="1:31" x14ac:dyDescent="0.25">
      <c r="A502" s="22"/>
      <c r="B502" s="30" t="s">
        <v>11</v>
      </c>
      <c r="C502" s="31" t="s">
        <v>6049</v>
      </c>
      <c r="D502" s="31" t="s">
        <v>6050</v>
      </c>
      <c r="E502" s="30"/>
      <c r="F502" s="31"/>
      <c r="G502" s="31"/>
      <c r="H502" s="31" t="s">
        <v>6051</v>
      </c>
      <c r="I502" s="32" t="s">
        <v>13</v>
      </c>
      <c r="J502" s="32" t="s">
        <v>4400</v>
      </c>
      <c r="K502" s="30" t="s">
        <v>6048</v>
      </c>
      <c r="L502" s="30">
        <v>19976050</v>
      </c>
      <c r="M502" s="30">
        <v>2</v>
      </c>
      <c r="N502" s="30">
        <v>1048</v>
      </c>
      <c r="O502" s="33">
        <v>2010</v>
      </c>
      <c r="P502" s="34">
        <f t="shared" si="14"/>
        <v>1529</v>
      </c>
      <c r="Q502" s="118">
        <v>0.13433812941799736</v>
      </c>
      <c r="R502" s="125"/>
      <c r="S502" s="125"/>
      <c r="T502" s="125"/>
      <c r="U502" s="125"/>
      <c r="V502" s="125"/>
      <c r="W502" s="125"/>
      <c r="X502" s="125"/>
      <c r="Y502" s="125"/>
      <c r="Z502" s="125"/>
      <c r="AA502" s="125"/>
      <c r="AB502" s="125"/>
      <c r="AC502" s="126">
        <f t="shared" si="15"/>
        <v>0</v>
      </c>
      <c r="AD502" s="125"/>
      <c r="AE502" s="113"/>
    </row>
    <row r="503" spans="1:31" x14ac:dyDescent="0.25">
      <c r="A503" s="22"/>
      <c r="B503" s="30" t="s">
        <v>11</v>
      </c>
      <c r="C503" s="31" t="s">
        <v>5230</v>
      </c>
      <c r="D503" s="31" t="s">
        <v>6053</v>
      </c>
      <c r="E503" s="30" t="s">
        <v>113</v>
      </c>
      <c r="F503" s="31" t="s">
        <v>15</v>
      </c>
      <c r="G503" s="31" t="s">
        <v>6054</v>
      </c>
      <c r="H503" s="31" t="s">
        <v>1344</v>
      </c>
      <c r="I503" s="32" t="s">
        <v>13</v>
      </c>
      <c r="J503" s="32" t="s">
        <v>87</v>
      </c>
      <c r="K503" s="30" t="s">
        <v>6052</v>
      </c>
      <c r="L503" s="30">
        <v>19977484</v>
      </c>
      <c r="M503" s="30">
        <v>2</v>
      </c>
      <c r="N503" s="30">
        <v>20</v>
      </c>
      <c r="O503" s="33">
        <v>30</v>
      </c>
      <c r="P503" s="34">
        <f t="shared" si="14"/>
        <v>25</v>
      </c>
      <c r="Q503" s="118">
        <v>4.6565865658298631E-4</v>
      </c>
      <c r="R503" s="125"/>
      <c r="S503" s="125"/>
      <c r="T503" s="125"/>
      <c r="U503" s="125"/>
      <c r="V503" s="125"/>
      <c r="W503" s="125"/>
      <c r="X503" s="125"/>
      <c r="Y503" s="125"/>
      <c r="Z503" s="125"/>
      <c r="AA503" s="125"/>
      <c r="AB503" s="125"/>
      <c r="AC503" s="126">
        <f t="shared" si="15"/>
        <v>0</v>
      </c>
      <c r="AD503" s="125"/>
      <c r="AE503" s="113"/>
    </row>
    <row r="504" spans="1:31" x14ac:dyDescent="0.25">
      <c r="A504" s="22"/>
      <c r="B504" s="30" t="s">
        <v>11</v>
      </c>
      <c r="C504" s="31" t="s">
        <v>6055</v>
      </c>
      <c r="D504" s="31"/>
      <c r="E504" s="30"/>
      <c r="F504" s="31"/>
      <c r="G504" s="31"/>
      <c r="H504" s="31"/>
      <c r="I504" s="32" t="s">
        <v>13</v>
      </c>
      <c r="J504" s="32" t="s">
        <v>4400</v>
      </c>
      <c r="K504" s="30" t="s">
        <v>495</v>
      </c>
      <c r="L504" s="30">
        <v>19977699</v>
      </c>
      <c r="M504" s="30">
        <v>2</v>
      </c>
      <c r="N504" s="30">
        <v>57</v>
      </c>
      <c r="O504" s="33">
        <v>150</v>
      </c>
      <c r="P504" s="34">
        <f t="shared" si="14"/>
        <v>103.5</v>
      </c>
      <c r="Q504" s="118">
        <v>1.3235622467349347E-2</v>
      </c>
      <c r="R504" s="125"/>
      <c r="S504" s="125"/>
      <c r="T504" s="125"/>
      <c r="U504" s="125"/>
      <c r="V504" s="125"/>
      <c r="W504" s="125"/>
      <c r="X504" s="125"/>
      <c r="Y504" s="125"/>
      <c r="Z504" s="125"/>
      <c r="AA504" s="125"/>
      <c r="AB504" s="125"/>
      <c r="AC504" s="126">
        <f t="shared" si="15"/>
        <v>0</v>
      </c>
      <c r="AD504" s="125"/>
      <c r="AE504" s="113"/>
    </row>
    <row r="505" spans="1:31" x14ac:dyDescent="0.25">
      <c r="A505" s="22"/>
      <c r="B505" s="30" t="s">
        <v>11</v>
      </c>
      <c r="C505" s="31" t="s">
        <v>6056</v>
      </c>
      <c r="D505" s="31" t="s">
        <v>584</v>
      </c>
      <c r="E505" s="30" t="s">
        <v>6057</v>
      </c>
      <c r="F505" s="31" t="s">
        <v>305</v>
      </c>
      <c r="G505" s="31" t="s">
        <v>585</v>
      </c>
      <c r="H505" s="31" t="s">
        <v>586</v>
      </c>
      <c r="I505" s="32" t="s">
        <v>13</v>
      </c>
      <c r="J505" s="32" t="s">
        <v>279</v>
      </c>
      <c r="K505" s="30" t="s">
        <v>587</v>
      </c>
      <c r="L505" s="30">
        <v>19978511</v>
      </c>
      <c r="M505" s="30">
        <v>4</v>
      </c>
      <c r="N505" s="30">
        <v>27</v>
      </c>
      <c r="O505" s="33">
        <v>45</v>
      </c>
      <c r="P505" s="34">
        <f t="shared" si="14"/>
        <v>36</v>
      </c>
      <c r="Q505" s="118">
        <v>4.5994247692312043E-2</v>
      </c>
      <c r="R505" s="125"/>
      <c r="S505" s="125"/>
      <c r="T505" s="125"/>
      <c r="U505" s="125"/>
      <c r="V505" s="125"/>
      <c r="W505" s="125"/>
      <c r="X505" s="125"/>
      <c r="Y505" s="125"/>
      <c r="Z505" s="125"/>
      <c r="AA505" s="125"/>
      <c r="AB505" s="125"/>
      <c r="AC505" s="126">
        <f t="shared" si="15"/>
        <v>0</v>
      </c>
      <c r="AD505" s="125"/>
      <c r="AE505" s="113"/>
    </row>
    <row r="506" spans="1:31" x14ac:dyDescent="0.25">
      <c r="A506" s="22"/>
      <c r="B506" s="30" t="s">
        <v>11</v>
      </c>
      <c r="C506" s="31" t="s">
        <v>6059</v>
      </c>
      <c r="D506" s="31" t="s">
        <v>6060</v>
      </c>
      <c r="E506" s="30"/>
      <c r="F506" s="31"/>
      <c r="G506" s="31"/>
      <c r="H506" s="31" t="s">
        <v>1064</v>
      </c>
      <c r="I506" s="32" t="s">
        <v>13</v>
      </c>
      <c r="J506" s="32" t="s">
        <v>4400</v>
      </c>
      <c r="K506" s="30" t="s">
        <v>6058</v>
      </c>
      <c r="L506" s="30">
        <v>19979333</v>
      </c>
      <c r="M506" s="30">
        <v>1</v>
      </c>
      <c r="N506" s="30">
        <v>300</v>
      </c>
      <c r="O506" s="33">
        <v>360</v>
      </c>
      <c r="P506" s="34">
        <f t="shared" si="14"/>
        <v>330</v>
      </c>
      <c r="Q506" s="118">
        <v>0.16391681072558953</v>
      </c>
      <c r="R506" s="125"/>
      <c r="S506" s="125"/>
      <c r="T506" s="125"/>
      <c r="U506" s="125"/>
      <c r="V506" s="125"/>
      <c r="W506" s="125"/>
      <c r="X506" s="125"/>
      <c r="Y506" s="125"/>
      <c r="Z506" s="125"/>
      <c r="AA506" s="125"/>
      <c r="AB506" s="125"/>
      <c r="AC506" s="126">
        <f t="shared" si="15"/>
        <v>0</v>
      </c>
      <c r="AD506" s="125"/>
      <c r="AE506" s="113"/>
    </row>
    <row r="507" spans="1:31" x14ac:dyDescent="0.25">
      <c r="A507" s="22"/>
      <c r="B507" s="30" t="s">
        <v>11</v>
      </c>
      <c r="C507" s="31" t="s">
        <v>6061</v>
      </c>
      <c r="D507" s="31" t="s">
        <v>2910</v>
      </c>
      <c r="E507" s="30" t="s">
        <v>6062</v>
      </c>
      <c r="F507" s="31" t="s">
        <v>15</v>
      </c>
      <c r="G507" s="31" t="s">
        <v>6063</v>
      </c>
      <c r="H507" s="31" t="s">
        <v>486</v>
      </c>
      <c r="I507" s="32" t="s">
        <v>13</v>
      </c>
      <c r="J507" s="32" t="s">
        <v>25</v>
      </c>
      <c r="K507" s="30" t="s">
        <v>488</v>
      </c>
      <c r="L507" s="30">
        <v>19980018</v>
      </c>
      <c r="M507" s="30">
        <v>1</v>
      </c>
      <c r="N507" s="30">
        <v>49</v>
      </c>
      <c r="O507" s="33">
        <v>47</v>
      </c>
      <c r="P507" s="34">
        <f t="shared" si="14"/>
        <v>48</v>
      </c>
      <c r="Q507" s="118">
        <v>5.7234896221729802E-2</v>
      </c>
      <c r="R507" s="125"/>
      <c r="S507" s="125"/>
      <c r="T507" s="125"/>
      <c r="U507" s="125"/>
      <c r="V507" s="125"/>
      <c r="W507" s="125"/>
      <c r="X507" s="125"/>
      <c r="Y507" s="125"/>
      <c r="Z507" s="125"/>
      <c r="AA507" s="125"/>
      <c r="AB507" s="125"/>
      <c r="AC507" s="126">
        <f t="shared" si="15"/>
        <v>0</v>
      </c>
      <c r="AD507" s="125"/>
      <c r="AE507" s="113"/>
    </row>
    <row r="508" spans="1:31" x14ac:dyDescent="0.25">
      <c r="A508" s="22"/>
      <c r="B508" s="30" t="s">
        <v>11</v>
      </c>
      <c r="C508" s="31" t="s">
        <v>6065</v>
      </c>
      <c r="D508" s="31" t="s">
        <v>824</v>
      </c>
      <c r="E508" s="30" t="s">
        <v>113</v>
      </c>
      <c r="F508" s="31" t="s">
        <v>93</v>
      </c>
      <c r="G508" s="31" t="s">
        <v>6066</v>
      </c>
      <c r="H508" s="31" t="s">
        <v>825</v>
      </c>
      <c r="I508" s="32" t="s">
        <v>13</v>
      </c>
      <c r="J508" s="32" t="s">
        <v>95</v>
      </c>
      <c r="K508" s="30" t="s">
        <v>6064</v>
      </c>
      <c r="L508" s="30">
        <v>19980029</v>
      </c>
      <c r="M508" s="30">
        <v>12</v>
      </c>
      <c r="N508" s="30">
        <v>14</v>
      </c>
      <c r="O508" s="33">
        <v>35</v>
      </c>
      <c r="P508" s="34">
        <f t="shared" si="14"/>
        <v>24.5</v>
      </c>
      <c r="Q508" s="118">
        <v>5.8119471948989707E-4</v>
      </c>
      <c r="R508" s="125"/>
      <c r="S508" s="125"/>
      <c r="T508" s="125"/>
      <c r="U508" s="125"/>
      <c r="V508" s="125"/>
      <c r="W508" s="125"/>
      <c r="X508" s="125"/>
      <c r="Y508" s="125"/>
      <c r="Z508" s="125"/>
      <c r="AA508" s="125"/>
      <c r="AB508" s="125"/>
      <c r="AC508" s="126">
        <f t="shared" si="15"/>
        <v>0</v>
      </c>
      <c r="AD508" s="125"/>
      <c r="AE508" s="113"/>
    </row>
    <row r="509" spans="1:31" x14ac:dyDescent="0.25">
      <c r="A509" s="22"/>
      <c r="B509" s="30" t="s">
        <v>11</v>
      </c>
      <c r="C509" s="31" t="s">
        <v>4928</v>
      </c>
      <c r="D509" s="31" t="s">
        <v>176</v>
      </c>
      <c r="E509" s="30" t="s">
        <v>24</v>
      </c>
      <c r="F509" s="31" t="s">
        <v>21</v>
      </c>
      <c r="G509" s="31" t="s">
        <v>177</v>
      </c>
      <c r="H509" s="31" t="s">
        <v>6067</v>
      </c>
      <c r="I509" s="32" t="s">
        <v>13</v>
      </c>
      <c r="J509" s="32" t="s">
        <v>25</v>
      </c>
      <c r="K509" s="30" t="s">
        <v>178</v>
      </c>
      <c r="L509" s="30">
        <v>19980479</v>
      </c>
      <c r="M509" s="30">
        <v>1</v>
      </c>
      <c r="N509" s="30">
        <v>4438</v>
      </c>
      <c r="O509" s="33">
        <v>5954</v>
      </c>
      <c r="P509" s="34">
        <f t="shared" si="14"/>
        <v>5196</v>
      </c>
      <c r="Q509" s="118">
        <v>0.10423900817795974</v>
      </c>
      <c r="R509" s="125"/>
      <c r="S509" s="125"/>
      <c r="T509" s="125"/>
      <c r="U509" s="125"/>
      <c r="V509" s="125"/>
      <c r="W509" s="125"/>
      <c r="X509" s="125"/>
      <c r="Y509" s="125"/>
      <c r="Z509" s="125"/>
      <c r="AA509" s="125"/>
      <c r="AB509" s="125"/>
      <c r="AC509" s="126">
        <f t="shared" si="15"/>
        <v>0</v>
      </c>
      <c r="AD509" s="125"/>
      <c r="AE509" s="113"/>
    </row>
    <row r="510" spans="1:31" x14ac:dyDescent="0.25">
      <c r="A510" s="22"/>
      <c r="B510" s="30" t="s">
        <v>11</v>
      </c>
      <c r="C510" s="31" t="s">
        <v>6069</v>
      </c>
      <c r="D510" s="31" t="s">
        <v>1284</v>
      </c>
      <c r="E510" s="30" t="s">
        <v>1285</v>
      </c>
      <c r="F510" s="31" t="s">
        <v>191</v>
      </c>
      <c r="G510" s="31" t="s">
        <v>6070</v>
      </c>
      <c r="H510" s="31" t="s">
        <v>1286</v>
      </c>
      <c r="I510" s="32" t="s">
        <v>13</v>
      </c>
      <c r="J510" s="32" t="s">
        <v>1287</v>
      </c>
      <c r="K510" s="30" t="s">
        <v>6068</v>
      </c>
      <c r="L510" s="30">
        <v>19980699</v>
      </c>
      <c r="M510" s="30">
        <v>3</v>
      </c>
      <c r="N510" s="30">
        <v>3</v>
      </c>
      <c r="O510" s="33">
        <v>61</v>
      </c>
      <c r="P510" s="34">
        <f t="shared" si="14"/>
        <v>32</v>
      </c>
      <c r="Q510" s="118">
        <v>0.10530281855794216</v>
      </c>
      <c r="R510" s="125"/>
      <c r="S510" s="125"/>
      <c r="T510" s="125"/>
      <c r="U510" s="125"/>
      <c r="V510" s="125"/>
      <c r="W510" s="125"/>
      <c r="X510" s="125"/>
      <c r="Y510" s="125"/>
      <c r="Z510" s="125"/>
      <c r="AA510" s="125"/>
      <c r="AB510" s="125"/>
      <c r="AC510" s="126">
        <f t="shared" si="15"/>
        <v>0</v>
      </c>
      <c r="AD510" s="125"/>
      <c r="AE510" s="113"/>
    </row>
    <row r="511" spans="1:31" x14ac:dyDescent="0.25">
      <c r="A511" s="22"/>
      <c r="B511" s="30" t="s">
        <v>11</v>
      </c>
      <c r="C511" s="31" t="s">
        <v>5974</v>
      </c>
      <c r="D511" s="31" t="s">
        <v>38</v>
      </c>
      <c r="E511" s="30" t="s">
        <v>39</v>
      </c>
      <c r="F511" s="31" t="s">
        <v>40</v>
      </c>
      <c r="G511" s="31" t="s">
        <v>6071</v>
      </c>
      <c r="H511" s="31" t="s">
        <v>6072</v>
      </c>
      <c r="I511" s="32" t="s">
        <v>13</v>
      </c>
      <c r="J511" s="32" t="s">
        <v>41</v>
      </c>
      <c r="K511" s="30" t="s">
        <v>42</v>
      </c>
      <c r="L511" s="30">
        <v>19980849</v>
      </c>
      <c r="M511" s="30">
        <v>1</v>
      </c>
      <c r="N511" s="30">
        <v>11262</v>
      </c>
      <c r="O511" s="33">
        <v>16302</v>
      </c>
      <c r="P511" s="34">
        <f t="shared" si="14"/>
        <v>13782</v>
      </c>
      <c r="Q511" s="118">
        <v>5.5700858458722449</v>
      </c>
      <c r="R511" s="125"/>
      <c r="S511" s="125"/>
      <c r="T511" s="125"/>
      <c r="U511" s="125"/>
      <c r="V511" s="125"/>
      <c r="W511" s="125"/>
      <c r="X511" s="125"/>
      <c r="Y511" s="125"/>
      <c r="Z511" s="125"/>
      <c r="AA511" s="125"/>
      <c r="AB511" s="125"/>
      <c r="AC511" s="126">
        <f t="shared" si="15"/>
        <v>0</v>
      </c>
      <c r="AD511" s="125"/>
      <c r="AE511" s="113"/>
    </row>
    <row r="512" spans="1:31" x14ac:dyDescent="0.25">
      <c r="A512" s="22"/>
      <c r="B512" s="30" t="s">
        <v>11</v>
      </c>
      <c r="C512" s="31" t="s">
        <v>6073</v>
      </c>
      <c r="D512" s="31" t="s">
        <v>6074</v>
      </c>
      <c r="E512" s="30"/>
      <c r="F512" s="31"/>
      <c r="G512" s="31"/>
      <c r="H512" s="31" t="s">
        <v>6075</v>
      </c>
      <c r="I512" s="32" t="s">
        <v>13</v>
      </c>
      <c r="J512" s="32" t="s">
        <v>4400</v>
      </c>
      <c r="K512" s="30" t="s">
        <v>232</v>
      </c>
      <c r="L512" s="30">
        <v>19981002</v>
      </c>
      <c r="M512" s="30">
        <v>2</v>
      </c>
      <c r="N512" s="30">
        <v>5265</v>
      </c>
      <c r="O512" s="33">
        <v>8490</v>
      </c>
      <c r="P512" s="34">
        <f t="shared" si="14"/>
        <v>6877.5</v>
      </c>
      <c r="Q512" s="118">
        <v>1.700986275656285</v>
      </c>
      <c r="R512" s="125"/>
      <c r="S512" s="125"/>
      <c r="T512" s="125"/>
      <c r="U512" s="125"/>
      <c r="V512" s="125"/>
      <c r="W512" s="125"/>
      <c r="X512" s="125"/>
      <c r="Y512" s="125"/>
      <c r="Z512" s="125"/>
      <c r="AA512" s="125"/>
      <c r="AB512" s="125"/>
      <c r="AC512" s="126">
        <f t="shared" si="15"/>
        <v>0</v>
      </c>
      <c r="AD512" s="125"/>
      <c r="AE512" s="113"/>
    </row>
    <row r="513" spans="1:31" x14ac:dyDescent="0.25">
      <c r="A513" s="22"/>
      <c r="B513" s="30" t="s">
        <v>11</v>
      </c>
      <c r="C513" s="31" t="s">
        <v>6077</v>
      </c>
      <c r="D513" s="31" t="s">
        <v>6078</v>
      </c>
      <c r="E513" s="30"/>
      <c r="F513" s="31"/>
      <c r="G513" s="31" t="s">
        <v>4946</v>
      </c>
      <c r="H513" s="31"/>
      <c r="I513" s="32" t="s">
        <v>13</v>
      </c>
      <c r="J513" s="32" t="s">
        <v>4400</v>
      </c>
      <c r="K513" s="30" t="s">
        <v>6076</v>
      </c>
      <c r="L513" s="30">
        <v>19981319</v>
      </c>
      <c r="M513" s="30">
        <v>6</v>
      </c>
      <c r="N513" s="30">
        <v>8</v>
      </c>
      <c r="O513" s="33">
        <v>4</v>
      </c>
      <c r="P513" s="34">
        <f t="shared" si="14"/>
        <v>6</v>
      </c>
      <c r="Q513" s="118">
        <v>7.0078486970065826E-4</v>
      </c>
      <c r="R513" s="125"/>
      <c r="S513" s="125"/>
      <c r="T513" s="125"/>
      <c r="U513" s="125"/>
      <c r="V513" s="125"/>
      <c r="W513" s="125"/>
      <c r="X513" s="125"/>
      <c r="Y513" s="125"/>
      <c r="Z513" s="125"/>
      <c r="AA513" s="125"/>
      <c r="AB513" s="125"/>
      <c r="AC513" s="126">
        <f t="shared" si="15"/>
        <v>0</v>
      </c>
      <c r="AD513" s="125"/>
      <c r="AE513" s="113"/>
    </row>
    <row r="514" spans="1:31" x14ac:dyDescent="0.25">
      <c r="A514" s="22"/>
      <c r="B514" s="30" t="s">
        <v>11</v>
      </c>
      <c r="C514" s="31" t="s">
        <v>4358</v>
      </c>
      <c r="D514" s="31" t="s">
        <v>6080</v>
      </c>
      <c r="E514" s="30" t="s">
        <v>78</v>
      </c>
      <c r="F514" s="31" t="s">
        <v>139</v>
      </c>
      <c r="G514" s="31" t="s">
        <v>6081</v>
      </c>
      <c r="H514" s="31" t="s">
        <v>591</v>
      </c>
      <c r="I514" s="32" t="s">
        <v>13</v>
      </c>
      <c r="J514" s="32" t="s">
        <v>592</v>
      </c>
      <c r="K514" s="30" t="s">
        <v>6079</v>
      </c>
      <c r="L514" s="30">
        <v>19981320</v>
      </c>
      <c r="M514" s="30">
        <v>3</v>
      </c>
      <c r="N514" s="30">
        <v>750</v>
      </c>
      <c r="O514" s="33">
        <v>1350</v>
      </c>
      <c r="P514" s="34">
        <f t="shared" si="14"/>
        <v>1050</v>
      </c>
      <c r="Q514" s="118">
        <v>9.2253130077761449E-3</v>
      </c>
      <c r="R514" s="125"/>
      <c r="S514" s="125"/>
      <c r="T514" s="125"/>
      <c r="U514" s="125"/>
      <c r="V514" s="125"/>
      <c r="W514" s="125"/>
      <c r="X514" s="125"/>
      <c r="Y514" s="125"/>
      <c r="Z514" s="125"/>
      <c r="AA514" s="125"/>
      <c r="AB514" s="125"/>
      <c r="AC514" s="126">
        <f t="shared" si="15"/>
        <v>0</v>
      </c>
      <c r="AD514" s="125"/>
      <c r="AE514" s="113"/>
    </row>
    <row r="515" spans="1:31" x14ac:dyDescent="0.25">
      <c r="A515" s="22"/>
      <c r="B515" s="30" t="s">
        <v>11</v>
      </c>
      <c r="C515" s="31" t="s">
        <v>6082</v>
      </c>
      <c r="D515" s="31"/>
      <c r="E515" s="30" t="s">
        <v>6083</v>
      </c>
      <c r="F515" s="31"/>
      <c r="G515" s="31" t="s">
        <v>6084</v>
      </c>
      <c r="H515" s="31"/>
      <c r="I515" s="32" t="s">
        <v>13</v>
      </c>
      <c r="J515" s="32" t="s">
        <v>4400</v>
      </c>
      <c r="K515" s="30" t="s">
        <v>1192</v>
      </c>
      <c r="L515" s="30">
        <v>19981427</v>
      </c>
      <c r="M515" s="30">
        <v>1</v>
      </c>
      <c r="N515" s="30"/>
      <c r="O515" s="33">
        <v>90</v>
      </c>
      <c r="P515" s="34">
        <f t="shared" si="14"/>
        <v>90</v>
      </c>
      <c r="Q515" s="118">
        <v>0.15225720168405399</v>
      </c>
      <c r="R515" s="125"/>
      <c r="S515" s="125"/>
      <c r="T515" s="125"/>
      <c r="U515" s="125"/>
      <c r="V515" s="125"/>
      <c r="W515" s="125"/>
      <c r="X515" s="125"/>
      <c r="Y515" s="125"/>
      <c r="Z515" s="125"/>
      <c r="AA515" s="125"/>
      <c r="AB515" s="125"/>
      <c r="AC515" s="126">
        <f t="shared" si="15"/>
        <v>0</v>
      </c>
      <c r="AD515" s="125"/>
      <c r="AE515" s="113"/>
    </row>
    <row r="516" spans="1:31" x14ac:dyDescent="0.25">
      <c r="A516" s="22"/>
      <c r="B516" s="30" t="s">
        <v>11</v>
      </c>
      <c r="C516" s="31" t="s">
        <v>5542</v>
      </c>
      <c r="D516" s="31" t="s">
        <v>224</v>
      </c>
      <c r="E516" s="30" t="s">
        <v>71</v>
      </c>
      <c r="F516" s="31" t="s">
        <v>225</v>
      </c>
      <c r="G516" s="31" t="s">
        <v>6086</v>
      </c>
      <c r="H516" s="31" t="s">
        <v>6087</v>
      </c>
      <c r="I516" s="32" t="s">
        <v>13</v>
      </c>
      <c r="J516" s="32" t="s">
        <v>226</v>
      </c>
      <c r="K516" s="30" t="s">
        <v>6085</v>
      </c>
      <c r="L516" s="30">
        <v>19981546</v>
      </c>
      <c r="M516" s="30">
        <v>1</v>
      </c>
      <c r="N516" s="30">
        <v>163</v>
      </c>
      <c r="O516" s="33">
        <v>237</v>
      </c>
      <c r="P516" s="34">
        <f t="shared" si="14"/>
        <v>200</v>
      </c>
      <c r="Q516" s="118">
        <v>5.5351878046656873E-2</v>
      </c>
      <c r="R516" s="125"/>
      <c r="S516" s="125"/>
      <c r="T516" s="125"/>
      <c r="U516" s="125"/>
      <c r="V516" s="125"/>
      <c r="W516" s="125"/>
      <c r="X516" s="125"/>
      <c r="Y516" s="125"/>
      <c r="Z516" s="125"/>
      <c r="AA516" s="125"/>
      <c r="AB516" s="125"/>
      <c r="AC516" s="126">
        <f t="shared" si="15"/>
        <v>0</v>
      </c>
      <c r="AD516" s="125"/>
      <c r="AE516" s="113"/>
    </row>
    <row r="517" spans="1:31" x14ac:dyDescent="0.25">
      <c r="A517" s="22"/>
      <c r="B517" s="30" t="s">
        <v>11</v>
      </c>
      <c r="C517" s="31" t="s">
        <v>6088</v>
      </c>
      <c r="D517" s="31" t="s">
        <v>6089</v>
      </c>
      <c r="E517" s="30" t="s">
        <v>872</v>
      </c>
      <c r="F517" s="31" t="s">
        <v>6090</v>
      </c>
      <c r="G517" s="31" t="s">
        <v>6091</v>
      </c>
      <c r="H517" s="31" t="s">
        <v>6092</v>
      </c>
      <c r="I517" s="32" t="s">
        <v>13</v>
      </c>
      <c r="J517" s="32" t="s">
        <v>309</v>
      </c>
      <c r="K517" s="30" t="s">
        <v>1092</v>
      </c>
      <c r="L517" s="30">
        <v>19982059</v>
      </c>
      <c r="M517" s="30">
        <v>1</v>
      </c>
      <c r="N517" s="30">
        <v>8</v>
      </c>
      <c r="O517" s="33">
        <v>5</v>
      </c>
      <c r="P517" s="34">
        <f t="shared" si="14"/>
        <v>6.5</v>
      </c>
      <c r="Q517" s="118">
        <v>1.1543458446382522E-2</v>
      </c>
      <c r="R517" s="125"/>
      <c r="S517" s="125"/>
      <c r="T517" s="125"/>
      <c r="U517" s="125"/>
      <c r="V517" s="125"/>
      <c r="W517" s="125"/>
      <c r="X517" s="125"/>
      <c r="Y517" s="125"/>
      <c r="Z517" s="125"/>
      <c r="AA517" s="125"/>
      <c r="AB517" s="125"/>
      <c r="AC517" s="126">
        <f t="shared" si="15"/>
        <v>0</v>
      </c>
      <c r="AD517" s="125"/>
      <c r="AE517" s="113"/>
    </row>
    <row r="518" spans="1:31" x14ac:dyDescent="0.25">
      <c r="A518" s="22"/>
      <c r="B518" s="30" t="s">
        <v>11</v>
      </c>
      <c r="C518" s="31" t="s">
        <v>6093</v>
      </c>
      <c r="D518" s="31" t="s">
        <v>5064</v>
      </c>
      <c r="E518" s="30"/>
      <c r="F518" s="31"/>
      <c r="G518" s="31"/>
      <c r="H518" s="31" t="s">
        <v>6094</v>
      </c>
      <c r="I518" s="32" t="s">
        <v>13</v>
      </c>
      <c r="J518" s="32" t="s">
        <v>4400</v>
      </c>
      <c r="K518" s="30" t="s">
        <v>676</v>
      </c>
      <c r="L518" s="30">
        <v>19982506</v>
      </c>
      <c r="M518" s="30">
        <v>1</v>
      </c>
      <c r="N518" s="30">
        <v>22</v>
      </c>
      <c r="O518" s="33">
        <v>26</v>
      </c>
      <c r="P518" s="34">
        <f t="shared" si="14"/>
        <v>24</v>
      </c>
      <c r="Q518" s="118">
        <v>8.0465815857540032E-3</v>
      </c>
      <c r="R518" s="125"/>
      <c r="S518" s="125"/>
      <c r="T518" s="125"/>
      <c r="U518" s="125"/>
      <c r="V518" s="125"/>
      <c r="W518" s="125"/>
      <c r="X518" s="125"/>
      <c r="Y518" s="125"/>
      <c r="Z518" s="125"/>
      <c r="AA518" s="125"/>
      <c r="AB518" s="125"/>
      <c r="AC518" s="126">
        <f t="shared" si="15"/>
        <v>0</v>
      </c>
      <c r="AD518" s="125"/>
      <c r="AE518" s="113"/>
    </row>
    <row r="519" spans="1:31" x14ac:dyDescent="0.25">
      <c r="A519" s="22"/>
      <c r="B519" s="30" t="s">
        <v>11</v>
      </c>
      <c r="C519" s="31" t="s">
        <v>2686</v>
      </c>
      <c r="D519" s="38" t="s">
        <v>1227</v>
      </c>
      <c r="E519" s="30" t="s">
        <v>241</v>
      </c>
      <c r="F519" s="31" t="s">
        <v>481</v>
      </c>
      <c r="G519" s="31" t="s">
        <v>1228</v>
      </c>
      <c r="H519" s="31" t="s">
        <v>1229</v>
      </c>
      <c r="I519" s="32" t="s">
        <v>13</v>
      </c>
      <c r="J519" s="32" t="s">
        <v>1230</v>
      </c>
      <c r="K519" s="30" t="s">
        <v>1231</v>
      </c>
      <c r="L519" s="30">
        <v>20056081</v>
      </c>
      <c r="M519" s="30">
        <v>2</v>
      </c>
      <c r="N519" s="30">
        <v>1350</v>
      </c>
      <c r="O519" s="33">
        <v>3707</v>
      </c>
      <c r="P519" s="34">
        <f t="shared" si="14"/>
        <v>2528.5</v>
      </c>
      <c r="Q519" s="118">
        <v>7.5702417958755222</v>
      </c>
      <c r="R519" s="125"/>
      <c r="S519" s="125"/>
      <c r="T519" s="125"/>
      <c r="U519" s="125"/>
      <c r="V519" s="125"/>
      <c r="W519" s="125"/>
      <c r="X519" s="125"/>
      <c r="Y519" s="125"/>
      <c r="Z519" s="125"/>
      <c r="AA519" s="125"/>
      <c r="AB519" s="125"/>
      <c r="AC519" s="126">
        <f t="shared" si="15"/>
        <v>0</v>
      </c>
      <c r="AD519" s="125"/>
      <c r="AE519" s="113"/>
    </row>
    <row r="520" spans="1:31" x14ac:dyDescent="0.25">
      <c r="A520" s="22"/>
      <c r="B520" s="30" t="s">
        <v>11</v>
      </c>
      <c r="C520" s="31" t="s">
        <v>5609</v>
      </c>
      <c r="D520" s="31" t="s">
        <v>6095</v>
      </c>
      <c r="E520" s="30" t="s">
        <v>404</v>
      </c>
      <c r="F520" s="31" t="s">
        <v>100</v>
      </c>
      <c r="G520" s="31" t="s">
        <v>6096</v>
      </c>
      <c r="H520" s="31" t="s">
        <v>6097</v>
      </c>
      <c r="I520" s="32" t="s">
        <v>13</v>
      </c>
      <c r="J520" s="32" t="s">
        <v>790</v>
      </c>
      <c r="K520" s="30" t="s">
        <v>1112</v>
      </c>
      <c r="L520" s="30">
        <v>19984047</v>
      </c>
      <c r="M520" s="30">
        <v>1</v>
      </c>
      <c r="N520" s="30"/>
      <c r="O520" s="33">
        <v>7</v>
      </c>
      <c r="P520" s="34">
        <f t="shared" ref="P520:P583" si="16">AVERAGE(N520:O520)</f>
        <v>7</v>
      </c>
      <c r="Q520" s="118">
        <v>3.6901252031104575E-3</v>
      </c>
      <c r="R520" s="125"/>
      <c r="S520" s="125"/>
      <c r="T520" s="125"/>
      <c r="U520" s="125"/>
      <c r="V520" s="125"/>
      <c r="W520" s="125"/>
      <c r="X520" s="125"/>
      <c r="Y520" s="125"/>
      <c r="Z520" s="125"/>
      <c r="AA520" s="125"/>
      <c r="AB520" s="125"/>
      <c r="AC520" s="126">
        <f t="shared" ref="AC520:AC583" si="17">AB520*P520</f>
        <v>0</v>
      </c>
      <c r="AD520" s="125"/>
      <c r="AE520" s="113"/>
    </row>
    <row r="521" spans="1:31" x14ac:dyDescent="0.25">
      <c r="A521" s="22"/>
      <c r="B521" s="30" t="s">
        <v>11</v>
      </c>
      <c r="C521" s="31" t="s">
        <v>6099</v>
      </c>
      <c r="D521" s="31" t="s">
        <v>6100</v>
      </c>
      <c r="E521" s="30"/>
      <c r="F521" s="31"/>
      <c r="G521" s="31"/>
      <c r="H521" s="31" t="s">
        <v>6101</v>
      </c>
      <c r="I521" s="32" t="s">
        <v>13</v>
      </c>
      <c r="J521" s="32" t="s">
        <v>4400</v>
      </c>
      <c r="K521" s="30" t="s">
        <v>6098</v>
      </c>
      <c r="L521" s="30">
        <v>19985887</v>
      </c>
      <c r="M521" s="30">
        <v>1</v>
      </c>
      <c r="N521" s="30">
        <v>10</v>
      </c>
      <c r="O521" s="33">
        <v>40</v>
      </c>
      <c r="P521" s="34">
        <f t="shared" si="16"/>
        <v>25</v>
      </c>
      <c r="Q521" s="118">
        <v>1.0125879277582861E-3</v>
      </c>
      <c r="R521" s="125"/>
      <c r="S521" s="125"/>
      <c r="T521" s="125"/>
      <c r="U521" s="125"/>
      <c r="V521" s="125"/>
      <c r="W521" s="125"/>
      <c r="X521" s="125"/>
      <c r="Y521" s="125"/>
      <c r="Z521" s="125"/>
      <c r="AA521" s="125"/>
      <c r="AB521" s="125"/>
      <c r="AC521" s="126">
        <f t="shared" si="17"/>
        <v>0</v>
      </c>
      <c r="AD521" s="125"/>
      <c r="AE521" s="113"/>
    </row>
    <row r="522" spans="1:31" x14ac:dyDescent="0.25">
      <c r="A522" s="22"/>
      <c r="B522" s="30" t="s">
        <v>11</v>
      </c>
      <c r="C522" s="31" t="s">
        <v>6102</v>
      </c>
      <c r="D522" s="31" t="s">
        <v>4015</v>
      </c>
      <c r="E522" s="30" t="s">
        <v>6103</v>
      </c>
      <c r="F522" s="31" t="s">
        <v>5378</v>
      </c>
      <c r="G522" s="31" t="s">
        <v>5378</v>
      </c>
      <c r="H522" s="31" t="s">
        <v>1105</v>
      </c>
      <c r="I522" s="32" t="s">
        <v>13</v>
      </c>
      <c r="J522" s="32" t="s">
        <v>4400</v>
      </c>
      <c r="K522" s="30" t="s">
        <v>1106</v>
      </c>
      <c r="L522" s="30">
        <v>19987642</v>
      </c>
      <c r="M522" s="30">
        <v>1</v>
      </c>
      <c r="N522" s="30"/>
      <c r="O522" s="33">
        <v>9</v>
      </c>
      <c r="P522" s="34">
        <f t="shared" si="16"/>
        <v>9</v>
      </c>
      <c r="Q522" s="118">
        <v>2.7181725826483278E-2</v>
      </c>
      <c r="R522" s="125"/>
      <c r="S522" s="125"/>
      <c r="T522" s="125"/>
      <c r="U522" s="125"/>
      <c r="V522" s="125"/>
      <c r="W522" s="125"/>
      <c r="X522" s="125"/>
      <c r="Y522" s="125"/>
      <c r="Z522" s="125"/>
      <c r="AA522" s="125"/>
      <c r="AB522" s="125"/>
      <c r="AC522" s="126">
        <f t="shared" si="17"/>
        <v>0</v>
      </c>
      <c r="AD522" s="125"/>
      <c r="AE522" s="113"/>
    </row>
    <row r="523" spans="1:31" x14ac:dyDescent="0.25">
      <c r="A523" s="22"/>
      <c r="B523" s="30" t="s">
        <v>11</v>
      </c>
      <c r="C523" s="31" t="s">
        <v>6105</v>
      </c>
      <c r="D523" s="31" t="s">
        <v>6106</v>
      </c>
      <c r="E523" s="30"/>
      <c r="F523" s="31"/>
      <c r="G523" s="31" t="s">
        <v>4946</v>
      </c>
      <c r="H523" s="31"/>
      <c r="I523" s="32" t="s">
        <v>13</v>
      </c>
      <c r="J523" s="32" t="s">
        <v>4400</v>
      </c>
      <c r="K523" s="30" t="s">
        <v>6104</v>
      </c>
      <c r="L523" s="30">
        <v>19987663</v>
      </c>
      <c r="M523" s="30">
        <v>2</v>
      </c>
      <c r="N523" s="30">
        <v>10</v>
      </c>
      <c r="O523" s="33">
        <v>70</v>
      </c>
      <c r="P523" s="34">
        <f t="shared" si="16"/>
        <v>40</v>
      </c>
      <c r="Q523" s="118">
        <v>8.2245861967421424E-3</v>
      </c>
      <c r="R523" s="125"/>
      <c r="S523" s="125"/>
      <c r="T523" s="125"/>
      <c r="U523" s="125"/>
      <c r="V523" s="125"/>
      <c r="W523" s="125"/>
      <c r="X523" s="125"/>
      <c r="Y523" s="125"/>
      <c r="Z523" s="125"/>
      <c r="AA523" s="125"/>
      <c r="AB523" s="125"/>
      <c r="AC523" s="126">
        <f t="shared" si="17"/>
        <v>0</v>
      </c>
      <c r="AD523" s="125"/>
      <c r="AE523" s="113"/>
    </row>
    <row r="524" spans="1:31" x14ac:dyDescent="0.25">
      <c r="A524" s="22"/>
      <c r="B524" s="30" t="s">
        <v>11</v>
      </c>
      <c r="C524" s="31" t="s">
        <v>6108</v>
      </c>
      <c r="D524" s="31" t="s">
        <v>401</v>
      </c>
      <c r="E524" s="30" t="s">
        <v>6109</v>
      </c>
      <c r="F524" s="31"/>
      <c r="G524" s="31" t="s">
        <v>6110</v>
      </c>
      <c r="H524" s="31"/>
      <c r="I524" s="32" t="s">
        <v>13</v>
      </c>
      <c r="J524" s="32" t="s">
        <v>4400</v>
      </c>
      <c r="K524" s="30" t="s">
        <v>6107</v>
      </c>
      <c r="L524" s="30">
        <v>19988153</v>
      </c>
      <c r="M524" s="30">
        <v>1</v>
      </c>
      <c r="N524" s="30">
        <v>16</v>
      </c>
      <c r="O524" s="33">
        <v>74</v>
      </c>
      <c r="P524" s="34">
        <f t="shared" si="16"/>
        <v>45</v>
      </c>
      <c r="Q524" s="118">
        <v>8.0309644487336962E-2</v>
      </c>
      <c r="R524" s="125"/>
      <c r="S524" s="125"/>
      <c r="T524" s="125"/>
      <c r="U524" s="125"/>
      <c r="V524" s="125"/>
      <c r="W524" s="125"/>
      <c r="X524" s="125"/>
      <c r="Y524" s="125"/>
      <c r="Z524" s="125"/>
      <c r="AA524" s="125"/>
      <c r="AB524" s="125"/>
      <c r="AC524" s="126">
        <f t="shared" si="17"/>
        <v>0</v>
      </c>
      <c r="AD524" s="125"/>
      <c r="AE524" s="113"/>
    </row>
    <row r="525" spans="1:31" x14ac:dyDescent="0.25">
      <c r="A525" s="22"/>
      <c r="B525" s="30" t="s">
        <v>11</v>
      </c>
      <c r="C525" s="31" t="s">
        <v>6111</v>
      </c>
      <c r="D525" s="31" t="s">
        <v>6112</v>
      </c>
      <c r="E525" s="30"/>
      <c r="F525" s="31"/>
      <c r="G525" s="31"/>
      <c r="H525" s="31" t="s">
        <v>6113</v>
      </c>
      <c r="I525" s="32" t="s">
        <v>13</v>
      </c>
      <c r="J525" s="32" t="s">
        <v>4400</v>
      </c>
      <c r="K525" s="30" t="s">
        <v>1250</v>
      </c>
      <c r="L525" s="30">
        <v>19988819</v>
      </c>
      <c r="M525" s="30">
        <v>1</v>
      </c>
      <c r="N525" s="30">
        <v>7</v>
      </c>
      <c r="O525" s="33">
        <v>6</v>
      </c>
      <c r="P525" s="34">
        <f t="shared" si="16"/>
        <v>6.5</v>
      </c>
      <c r="Q525" s="118">
        <v>2.5941799828176227E-3</v>
      </c>
      <c r="R525" s="125"/>
      <c r="S525" s="125"/>
      <c r="T525" s="125"/>
      <c r="U525" s="125"/>
      <c r="V525" s="125"/>
      <c r="W525" s="125"/>
      <c r="X525" s="125"/>
      <c r="Y525" s="125"/>
      <c r="Z525" s="125"/>
      <c r="AA525" s="125"/>
      <c r="AB525" s="125"/>
      <c r="AC525" s="126">
        <f t="shared" si="17"/>
        <v>0</v>
      </c>
      <c r="AD525" s="125"/>
      <c r="AE525" s="113"/>
    </row>
    <row r="526" spans="1:31" x14ac:dyDescent="0.25">
      <c r="A526" s="22"/>
      <c r="B526" s="30" t="s">
        <v>11</v>
      </c>
      <c r="C526" s="31" t="s">
        <v>6115</v>
      </c>
      <c r="D526" s="31" t="s">
        <v>5112</v>
      </c>
      <c r="E526" s="30"/>
      <c r="F526" s="31"/>
      <c r="G526" s="31" t="s">
        <v>4946</v>
      </c>
      <c r="H526" s="31"/>
      <c r="I526" s="32" t="s">
        <v>13</v>
      </c>
      <c r="J526" s="32" t="s">
        <v>4400</v>
      </c>
      <c r="K526" s="30" t="s">
        <v>6114</v>
      </c>
      <c r="L526" s="30">
        <v>19988939</v>
      </c>
      <c r="M526" s="30">
        <v>1</v>
      </c>
      <c r="N526" s="30">
        <v>114</v>
      </c>
      <c r="O526" s="33">
        <v>184</v>
      </c>
      <c r="P526" s="34">
        <f t="shared" si="16"/>
        <v>149</v>
      </c>
      <c r="Q526" s="118">
        <v>6.6486721021887813E-3</v>
      </c>
      <c r="R526" s="125"/>
      <c r="S526" s="125"/>
      <c r="T526" s="125"/>
      <c r="U526" s="125"/>
      <c r="V526" s="125"/>
      <c r="W526" s="125"/>
      <c r="X526" s="125"/>
      <c r="Y526" s="125"/>
      <c r="Z526" s="125"/>
      <c r="AA526" s="125"/>
      <c r="AB526" s="125"/>
      <c r="AC526" s="126">
        <f t="shared" si="17"/>
        <v>0</v>
      </c>
      <c r="AD526" s="125"/>
      <c r="AE526" s="113"/>
    </row>
    <row r="527" spans="1:31" x14ac:dyDescent="0.25">
      <c r="A527" s="22"/>
      <c r="B527" s="30" t="s">
        <v>11</v>
      </c>
      <c r="C527" s="31" t="s">
        <v>6116</v>
      </c>
      <c r="D527" s="31" t="s">
        <v>538</v>
      </c>
      <c r="E527" s="30" t="s">
        <v>260</v>
      </c>
      <c r="F527" s="31" t="s">
        <v>15</v>
      </c>
      <c r="G527" s="31" t="s">
        <v>539</v>
      </c>
      <c r="H527" s="31" t="s">
        <v>540</v>
      </c>
      <c r="I527" s="32" t="s">
        <v>13</v>
      </c>
      <c r="J527" s="32" t="s">
        <v>541</v>
      </c>
      <c r="K527" s="30" t="s">
        <v>542</v>
      </c>
      <c r="L527" s="30">
        <v>19989418</v>
      </c>
      <c r="M527" s="30">
        <v>1</v>
      </c>
      <c r="N527" s="30">
        <v>3723</v>
      </c>
      <c r="O527" s="33">
        <v>3190</v>
      </c>
      <c r="P527" s="34">
        <f t="shared" si="16"/>
        <v>3456.5</v>
      </c>
      <c r="Q527" s="118">
        <v>0.13514139060060301</v>
      </c>
      <c r="R527" s="125"/>
      <c r="S527" s="125"/>
      <c r="T527" s="125"/>
      <c r="U527" s="125"/>
      <c r="V527" s="125"/>
      <c r="W527" s="125"/>
      <c r="X527" s="125"/>
      <c r="Y527" s="125"/>
      <c r="Z527" s="125"/>
      <c r="AA527" s="125"/>
      <c r="AB527" s="125"/>
      <c r="AC527" s="126">
        <f t="shared" si="17"/>
        <v>0</v>
      </c>
      <c r="AD527" s="125"/>
      <c r="AE527" s="113"/>
    </row>
    <row r="528" spans="1:31" x14ac:dyDescent="0.25">
      <c r="A528" s="22"/>
      <c r="B528" s="30" t="s">
        <v>11</v>
      </c>
      <c r="C528" s="31" t="s">
        <v>5535</v>
      </c>
      <c r="D528" s="31" t="s">
        <v>1173</v>
      </c>
      <c r="E528" s="30" t="s">
        <v>5536</v>
      </c>
      <c r="F528" s="31" t="s">
        <v>305</v>
      </c>
      <c r="G528" s="31" t="s">
        <v>1174</v>
      </c>
      <c r="H528" s="31" t="s">
        <v>1175</v>
      </c>
      <c r="I528" s="32" t="s">
        <v>13</v>
      </c>
      <c r="J528" s="32" t="s">
        <v>392</v>
      </c>
      <c r="K528" s="30" t="s">
        <v>1176</v>
      </c>
      <c r="L528" s="30">
        <v>19989599</v>
      </c>
      <c r="M528" s="30">
        <v>1</v>
      </c>
      <c r="N528" s="30">
        <v>6</v>
      </c>
      <c r="O528" s="33">
        <v>3</v>
      </c>
      <c r="P528" s="34">
        <f t="shared" si="16"/>
        <v>4.5</v>
      </c>
      <c r="Q528" s="118">
        <v>7.4131979526772581E-3</v>
      </c>
      <c r="R528" s="125"/>
      <c r="S528" s="125"/>
      <c r="T528" s="125"/>
      <c r="U528" s="125"/>
      <c r="V528" s="125"/>
      <c r="W528" s="125"/>
      <c r="X528" s="125"/>
      <c r="Y528" s="125"/>
      <c r="Z528" s="125"/>
      <c r="AA528" s="125"/>
      <c r="AB528" s="125"/>
      <c r="AC528" s="126">
        <f t="shared" si="17"/>
        <v>0</v>
      </c>
      <c r="AD528" s="125"/>
      <c r="AE528" s="113"/>
    </row>
    <row r="529" spans="1:31" x14ac:dyDescent="0.25">
      <c r="A529" s="22"/>
      <c r="B529" s="30" t="s">
        <v>11</v>
      </c>
      <c r="C529" s="31" t="s">
        <v>6118</v>
      </c>
      <c r="D529" s="31" t="s">
        <v>5064</v>
      </c>
      <c r="E529" s="30"/>
      <c r="F529" s="31"/>
      <c r="G529" s="31"/>
      <c r="H529" s="31" t="s">
        <v>6119</v>
      </c>
      <c r="I529" s="32" t="s">
        <v>13</v>
      </c>
      <c r="J529" s="32" t="s">
        <v>4400</v>
      </c>
      <c r="K529" s="30" t="s">
        <v>6117</v>
      </c>
      <c r="L529" s="30">
        <v>19991043</v>
      </c>
      <c r="M529" s="30">
        <v>3</v>
      </c>
      <c r="N529" s="30">
        <v>450</v>
      </c>
      <c r="O529" s="33">
        <v>960</v>
      </c>
      <c r="P529" s="34">
        <f t="shared" si="16"/>
        <v>705</v>
      </c>
      <c r="Q529" s="118">
        <v>5.5251717505429579E-2</v>
      </c>
      <c r="R529" s="125"/>
      <c r="S529" s="125"/>
      <c r="T529" s="125"/>
      <c r="U529" s="125"/>
      <c r="V529" s="125"/>
      <c r="W529" s="125"/>
      <c r="X529" s="125"/>
      <c r="Y529" s="125"/>
      <c r="Z529" s="125"/>
      <c r="AA529" s="125"/>
      <c r="AB529" s="125"/>
      <c r="AC529" s="126">
        <f t="shared" si="17"/>
        <v>0</v>
      </c>
      <c r="AD529" s="125"/>
      <c r="AE529" s="113"/>
    </row>
    <row r="530" spans="1:31" x14ac:dyDescent="0.25">
      <c r="A530" s="22"/>
      <c r="B530" s="30" t="s">
        <v>11</v>
      </c>
      <c r="C530" s="31" t="s">
        <v>6121</v>
      </c>
      <c r="D530" s="31" t="s">
        <v>196</v>
      </c>
      <c r="E530" s="30" t="s">
        <v>197</v>
      </c>
      <c r="F530" s="31" t="s">
        <v>198</v>
      </c>
      <c r="G530" s="31" t="s">
        <v>6122</v>
      </c>
      <c r="H530" s="31" t="s">
        <v>199</v>
      </c>
      <c r="I530" s="32" t="s">
        <v>13</v>
      </c>
      <c r="J530" s="32" t="s">
        <v>200</v>
      </c>
      <c r="K530" s="30" t="s">
        <v>6120</v>
      </c>
      <c r="L530" s="30">
        <v>19991309</v>
      </c>
      <c r="M530" s="30">
        <v>1</v>
      </c>
      <c r="N530" s="30">
        <v>222</v>
      </c>
      <c r="O530" s="33">
        <v>263</v>
      </c>
      <c r="P530" s="34">
        <f t="shared" si="16"/>
        <v>242.5</v>
      </c>
      <c r="Q530" s="118">
        <v>1.0015295780034115</v>
      </c>
      <c r="R530" s="125"/>
      <c r="S530" s="125"/>
      <c r="T530" s="125"/>
      <c r="U530" s="125"/>
      <c r="V530" s="125"/>
      <c r="W530" s="125"/>
      <c r="X530" s="125"/>
      <c r="Y530" s="125"/>
      <c r="Z530" s="125"/>
      <c r="AA530" s="125"/>
      <c r="AB530" s="125"/>
      <c r="AC530" s="126">
        <f t="shared" si="17"/>
        <v>0</v>
      </c>
      <c r="AD530" s="125"/>
      <c r="AE530" s="113"/>
    </row>
    <row r="531" spans="1:31" x14ac:dyDescent="0.25">
      <c r="A531" s="22"/>
      <c r="B531" s="30" t="s">
        <v>11</v>
      </c>
      <c r="C531" s="31" t="s">
        <v>6123</v>
      </c>
      <c r="D531" s="31"/>
      <c r="E531" s="30"/>
      <c r="F531" s="31"/>
      <c r="G531" s="31"/>
      <c r="H531" s="31"/>
      <c r="I531" s="32" t="s">
        <v>13</v>
      </c>
      <c r="J531" s="32" t="s">
        <v>4400</v>
      </c>
      <c r="K531" s="30" t="s">
        <v>210</v>
      </c>
      <c r="L531" s="30">
        <v>19991569</v>
      </c>
      <c r="M531" s="30">
        <v>1</v>
      </c>
      <c r="N531" s="30">
        <v>8813</v>
      </c>
      <c r="O531" s="33">
        <v>8720</v>
      </c>
      <c r="P531" s="34">
        <f t="shared" si="16"/>
        <v>8766.5</v>
      </c>
      <c r="Q531" s="118">
        <v>5.3145578545754281E-2</v>
      </c>
      <c r="R531" s="125"/>
      <c r="S531" s="125"/>
      <c r="T531" s="125"/>
      <c r="U531" s="125"/>
      <c r="V531" s="125"/>
      <c r="W531" s="125"/>
      <c r="X531" s="125"/>
      <c r="Y531" s="125"/>
      <c r="Z531" s="125"/>
      <c r="AA531" s="125"/>
      <c r="AB531" s="125"/>
      <c r="AC531" s="126">
        <f t="shared" si="17"/>
        <v>0</v>
      </c>
      <c r="AD531" s="125"/>
      <c r="AE531" s="113"/>
    </row>
    <row r="532" spans="1:31" x14ac:dyDescent="0.25">
      <c r="A532" s="22"/>
      <c r="B532" s="30" t="s">
        <v>11</v>
      </c>
      <c r="C532" s="31" t="s">
        <v>6124</v>
      </c>
      <c r="D532" s="31" t="s">
        <v>1323</v>
      </c>
      <c r="E532" s="30" t="s">
        <v>6125</v>
      </c>
      <c r="F532" s="31" t="s">
        <v>191</v>
      </c>
      <c r="G532" s="31" t="s">
        <v>6126</v>
      </c>
      <c r="H532" s="31" t="s">
        <v>1324</v>
      </c>
      <c r="I532" s="32" t="s">
        <v>13</v>
      </c>
      <c r="J532" s="32" t="s">
        <v>194</v>
      </c>
      <c r="K532" s="30" t="s">
        <v>1325</v>
      </c>
      <c r="L532" s="30">
        <v>19992494</v>
      </c>
      <c r="M532" s="30">
        <v>3</v>
      </c>
      <c r="N532" s="30"/>
      <c r="O532" s="33">
        <v>2</v>
      </c>
      <c r="P532" s="34">
        <f t="shared" si="16"/>
        <v>2</v>
      </c>
      <c r="Q532" s="118">
        <v>1.2300417343701524E-3</v>
      </c>
      <c r="R532" s="125"/>
      <c r="S532" s="125"/>
      <c r="T532" s="125"/>
      <c r="U532" s="125"/>
      <c r="V532" s="125"/>
      <c r="W532" s="125"/>
      <c r="X532" s="125"/>
      <c r="Y532" s="125"/>
      <c r="Z532" s="125"/>
      <c r="AA532" s="125"/>
      <c r="AB532" s="125"/>
      <c r="AC532" s="126">
        <f t="shared" si="17"/>
        <v>0</v>
      </c>
      <c r="AD532" s="125"/>
      <c r="AE532" s="113"/>
    </row>
    <row r="533" spans="1:31" x14ac:dyDescent="0.25">
      <c r="A533" s="22"/>
      <c r="B533" s="30" t="s">
        <v>11</v>
      </c>
      <c r="C533" s="31" t="s">
        <v>6128</v>
      </c>
      <c r="D533" s="31" t="s">
        <v>6129</v>
      </c>
      <c r="E533" s="30"/>
      <c r="F533" s="31" t="s">
        <v>6130</v>
      </c>
      <c r="G533" s="31" t="s">
        <v>6131</v>
      </c>
      <c r="H533" s="31" t="s">
        <v>1324</v>
      </c>
      <c r="I533" s="32" t="s">
        <v>13</v>
      </c>
      <c r="J533" s="32" t="s">
        <v>292</v>
      </c>
      <c r="K533" s="30" t="s">
        <v>6127</v>
      </c>
      <c r="L533" s="30">
        <v>19992495</v>
      </c>
      <c r="M533" s="30">
        <v>1</v>
      </c>
      <c r="N533" s="30">
        <v>4</v>
      </c>
      <c r="O533" s="33">
        <v>5</v>
      </c>
      <c r="P533" s="34">
        <f t="shared" si="16"/>
        <v>4.5</v>
      </c>
      <c r="Q533" s="118">
        <v>5.3177339980538208E-3</v>
      </c>
      <c r="R533" s="125"/>
      <c r="S533" s="125"/>
      <c r="T533" s="125"/>
      <c r="U533" s="125"/>
      <c r="V533" s="125"/>
      <c r="W533" s="125"/>
      <c r="X533" s="125"/>
      <c r="Y533" s="125"/>
      <c r="Z533" s="125"/>
      <c r="AA533" s="125"/>
      <c r="AB533" s="125"/>
      <c r="AC533" s="126">
        <f t="shared" si="17"/>
        <v>0</v>
      </c>
      <c r="AD533" s="125"/>
      <c r="AE533" s="113"/>
    </row>
    <row r="534" spans="1:31" x14ac:dyDescent="0.25">
      <c r="A534" s="22"/>
      <c r="B534" s="30" t="s">
        <v>11</v>
      </c>
      <c r="C534" s="31" t="s">
        <v>6132</v>
      </c>
      <c r="D534" s="31" t="s">
        <v>6133</v>
      </c>
      <c r="E534" s="30"/>
      <c r="F534" s="31"/>
      <c r="G534" s="31"/>
      <c r="H534" s="31"/>
      <c r="I534" s="32" t="s">
        <v>13</v>
      </c>
      <c r="J534" s="32" t="s">
        <v>4400</v>
      </c>
      <c r="K534" s="30" t="s">
        <v>953</v>
      </c>
      <c r="L534" s="30">
        <v>19992498</v>
      </c>
      <c r="M534" s="30">
        <v>2</v>
      </c>
      <c r="N534" s="30">
        <v>1</v>
      </c>
      <c r="O534" s="33">
        <v>9</v>
      </c>
      <c r="P534" s="34">
        <f t="shared" si="16"/>
        <v>5</v>
      </c>
      <c r="Q534" s="118">
        <v>1.8292477792561841E-3</v>
      </c>
      <c r="R534" s="125"/>
      <c r="S534" s="125"/>
      <c r="T534" s="125"/>
      <c r="U534" s="125"/>
      <c r="V534" s="125"/>
      <c r="W534" s="125"/>
      <c r="X534" s="125"/>
      <c r="Y534" s="125"/>
      <c r="Z534" s="125"/>
      <c r="AA534" s="125"/>
      <c r="AB534" s="125"/>
      <c r="AC534" s="126">
        <f t="shared" si="17"/>
        <v>0</v>
      </c>
      <c r="AD534" s="125"/>
      <c r="AE534" s="113"/>
    </row>
    <row r="535" spans="1:31" x14ac:dyDescent="0.25">
      <c r="A535" s="22"/>
      <c r="B535" s="30" t="s">
        <v>11</v>
      </c>
      <c r="C535" s="31" t="s">
        <v>5535</v>
      </c>
      <c r="D535" s="31" t="s">
        <v>4803</v>
      </c>
      <c r="E535" s="30" t="s">
        <v>5536</v>
      </c>
      <c r="F535" s="31" t="s">
        <v>305</v>
      </c>
      <c r="G535" s="31" t="s">
        <v>6135</v>
      </c>
      <c r="H535" s="31" t="s">
        <v>6136</v>
      </c>
      <c r="I535" s="32" t="s">
        <v>13</v>
      </c>
      <c r="J535" s="32" t="s">
        <v>392</v>
      </c>
      <c r="K535" s="30" t="s">
        <v>6134</v>
      </c>
      <c r="L535" s="30">
        <v>19992655</v>
      </c>
      <c r="M535" s="30">
        <v>2</v>
      </c>
      <c r="N535" s="30">
        <v>42</v>
      </c>
      <c r="O535" s="33">
        <v>75</v>
      </c>
      <c r="P535" s="34">
        <f t="shared" si="16"/>
        <v>58.5</v>
      </c>
      <c r="Q535" s="118">
        <v>3.5122084522462037E-2</v>
      </c>
      <c r="R535" s="125"/>
      <c r="S535" s="125"/>
      <c r="T535" s="125"/>
      <c r="U535" s="125"/>
      <c r="V535" s="125"/>
      <c r="W535" s="125"/>
      <c r="X535" s="125"/>
      <c r="Y535" s="125"/>
      <c r="Z535" s="125"/>
      <c r="AA535" s="125"/>
      <c r="AB535" s="125"/>
      <c r="AC535" s="126">
        <f t="shared" si="17"/>
        <v>0</v>
      </c>
      <c r="AD535" s="125"/>
      <c r="AE535" s="113"/>
    </row>
    <row r="536" spans="1:31" x14ac:dyDescent="0.25">
      <c r="A536" s="22"/>
      <c r="B536" s="30" t="s">
        <v>11</v>
      </c>
      <c r="C536" s="31" t="s">
        <v>6138</v>
      </c>
      <c r="D536" s="31" t="s">
        <v>443</v>
      </c>
      <c r="E536" s="30" t="s">
        <v>6139</v>
      </c>
      <c r="F536" s="31" t="s">
        <v>18</v>
      </c>
      <c r="G536" s="31" t="s">
        <v>6140</v>
      </c>
      <c r="H536" s="31" t="s">
        <v>444</v>
      </c>
      <c r="I536" s="32" t="s">
        <v>13</v>
      </c>
      <c r="J536" s="32" t="s">
        <v>445</v>
      </c>
      <c r="K536" s="30" t="s">
        <v>6137</v>
      </c>
      <c r="L536" s="30">
        <v>19993599</v>
      </c>
      <c r="M536" s="30">
        <v>4</v>
      </c>
      <c r="N536" s="30">
        <v>840</v>
      </c>
      <c r="O536" s="33">
        <v>1800</v>
      </c>
      <c r="P536" s="34">
        <f t="shared" si="16"/>
        <v>1320</v>
      </c>
      <c r="Q536" s="118">
        <v>0.12225736238400482</v>
      </c>
      <c r="R536" s="125"/>
      <c r="S536" s="125"/>
      <c r="T536" s="125"/>
      <c r="U536" s="125"/>
      <c r="V536" s="125"/>
      <c r="W536" s="125"/>
      <c r="X536" s="125"/>
      <c r="Y536" s="125"/>
      <c r="Z536" s="125"/>
      <c r="AA536" s="125"/>
      <c r="AB536" s="125"/>
      <c r="AC536" s="126">
        <f t="shared" si="17"/>
        <v>0</v>
      </c>
      <c r="AD536" s="125"/>
      <c r="AE536" s="113"/>
    </row>
    <row r="537" spans="1:31" x14ac:dyDescent="0.25">
      <c r="A537" s="22"/>
      <c r="B537" s="30" t="s">
        <v>11</v>
      </c>
      <c r="C537" s="31" t="s">
        <v>6142</v>
      </c>
      <c r="D537" s="31" t="s">
        <v>6143</v>
      </c>
      <c r="E537" s="30"/>
      <c r="F537" s="31"/>
      <c r="G537" s="31" t="s">
        <v>4946</v>
      </c>
      <c r="H537" s="31"/>
      <c r="I537" s="32" t="s">
        <v>13</v>
      </c>
      <c r="J537" s="32" t="s">
        <v>4400</v>
      </c>
      <c r="K537" s="30" t="s">
        <v>6141</v>
      </c>
      <c r="L537" s="30">
        <v>19993729</v>
      </c>
      <c r="M537" s="30">
        <v>1</v>
      </c>
      <c r="N537" s="30">
        <v>5</v>
      </c>
      <c r="O537" s="33">
        <v>5</v>
      </c>
      <c r="P537" s="34">
        <f t="shared" si="16"/>
        <v>5</v>
      </c>
      <c r="Q537" s="118">
        <v>2.040153261009852E-2</v>
      </c>
      <c r="R537" s="125"/>
      <c r="S537" s="125"/>
      <c r="T537" s="125"/>
      <c r="U537" s="125"/>
      <c r="V537" s="125"/>
      <c r="W537" s="125"/>
      <c r="X537" s="125"/>
      <c r="Y537" s="125"/>
      <c r="Z537" s="125"/>
      <c r="AA537" s="125"/>
      <c r="AB537" s="125"/>
      <c r="AC537" s="126">
        <f t="shared" si="17"/>
        <v>0</v>
      </c>
      <c r="AD537" s="125"/>
      <c r="AE537" s="113"/>
    </row>
    <row r="538" spans="1:31" x14ac:dyDescent="0.25">
      <c r="A538" s="22"/>
      <c r="B538" s="30" t="s">
        <v>11</v>
      </c>
      <c r="C538" s="31" t="s">
        <v>4988</v>
      </c>
      <c r="D538" s="31" t="s">
        <v>473</v>
      </c>
      <c r="E538" s="30" t="s">
        <v>355</v>
      </c>
      <c r="F538" s="31" t="s">
        <v>28</v>
      </c>
      <c r="G538" s="31" t="s">
        <v>6145</v>
      </c>
      <c r="H538" s="31" t="s">
        <v>474</v>
      </c>
      <c r="I538" s="32" t="s">
        <v>13</v>
      </c>
      <c r="J538" s="32" t="s">
        <v>357</v>
      </c>
      <c r="K538" s="30" t="s">
        <v>6144</v>
      </c>
      <c r="L538" s="30">
        <v>19993956</v>
      </c>
      <c r="M538" s="30">
        <v>3</v>
      </c>
      <c r="N538" s="30">
        <v>46</v>
      </c>
      <c r="O538" s="33">
        <v>106</v>
      </c>
      <c r="P538" s="34">
        <f t="shared" si="16"/>
        <v>76</v>
      </c>
      <c r="Q538" s="118">
        <v>1.2219586029728627E-2</v>
      </c>
      <c r="R538" s="125"/>
      <c r="S538" s="125"/>
      <c r="T538" s="125"/>
      <c r="U538" s="125"/>
      <c r="V538" s="125"/>
      <c r="W538" s="125"/>
      <c r="X538" s="125"/>
      <c r="Y538" s="125"/>
      <c r="Z538" s="125"/>
      <c r="AA538" s="125"/>
      <c r="AB538" s="125"/>
      <c r="AC538" s="126">
        <f t="shared" si="17"/>
        <v>0</v>
      </c>
      <c r="AD538" s="125"/>
      <c r="AE538" s="113"/>
    </row>
    <row r="539" spans="1:31" x14ac:dyDescent="0.25">
      <c r="A539" s="22"/>
      <c r="B539" s="30" t="s">
        <v>11</v>
      </c>
      <c r="C539" s="31" t="s">
        <v>5230</v>
      </c>
      <c r="D539" s="31" t="s">
        <v>84</v>
      </c>
      <c r="E539" s="30" t="s">
        <v>85</v>
      </c>
      <c r="F539" s="31" t="s">
        <v>15</v>
      </c>
      <c r="G539" s="31" t="s">
        <v>6147</v>
      </c>
      <c r="H539" s="31" t="s">
        <v>86</v>
      </c>
      <c r="I539" s="32" t="s">
        <v>13</v>
      </c>
      <c r="J539" s="32" t="s">
        <v>87</v>
      </c>
      <c r="K539" s="30" t="s">
        <v>6146</v>
      </c>
      <c r="L539" s="30">
        <v>19994060</v>
      </c>
      <c r="M539" s="30">
        <v>2</v>
      </c>
      <c r="N539" s="30">
        <v>10980</v>
      </c>
      <c r="O539" s="33">
        <v>20883</v>
      </c>
      <c r="P539" s="34">
        <f t="shared" si="16"/>
        <v>15931.5</v>
      </c>
      <c r="Q539" s="118">
        <v>0.3277732844883442</v>
      </c>
      <c r="R539" s="125"/>
      <c r="S539" s="125"/>
      <c r="T539" s="125"/>
      <c r="U539" s="125"/>
      <c r="V539" s="125"/>
      <c r="W539" s="125"/>
      <c r="X539" s="125"/>
      <c r="Y539" s="125"/>
      <c r="Z539" s="125"/>
      <c r="AA539" s="125"/>
      <c r="AB539" s="125"/>
      <c r="AC539" s="126">
        <f t="shared" si="17"/>
        <v>0</v>
      </c>
      <c r="AD539" s="125"/>
      <c r="AE539" s="113"/>
    </row>
    <row r="540" spans="1:31" x14ac:dyDescent="0.25">
      <c r="A540" s="22"/>
      <c r="B540" s="30" t="s">
        <v>11</v>
      </c>
      <c r="C540" s="31" t="s">
        <v>6149</v>
      </c>
      <c r="D540" s="31"/>
      <c r="E540" s="30"/>
      <c r="F540" s="31"/>
      <c r="G540" s="31"/>
      <c r="H540" s="31"/>
      <c r="I540" s="32" t="s">
        <v>13</v>
      </c>
      <c r="J540" s="32" t="s">
        <v>4400</v>
      </c>
      <c r="K540" s="30" t="s">
        <v>6148</v>
      </c>
      <c r="L540" s="30">
        <v>19994062</v>
      </c>
      <c r="M540" s="30">
        <v>2</v>
      </c>
      <c r="N540" s="30">
        <v>3068</v>
      </c>
      <c r="O540" s="33">
        <v>6523</v>
      </c>
      <c r="P540" s="34">
        <f t="shared" si="16"/>
        <v>4795.5</v>
      </c>
      <c r="Q540" s="118">
        <v>0.62357317164390413</v>
      </c>
      <c r="R540" s="125"/>
      <c r="S540" s="125"/>
      <c r="T540" s="125"/>
      <c r="U540" s="125"/>
      <c r="V540" s="125"/>
      <c r="W540" s="125"/>
      <c r="X540" s="125"/>
      <c r="Y540" s="125"/>
      <c r="Z540" s="125"/>
      <c r="AA540" s="125"/>
      <c r="AB540" s="125"/>
      <c r="AC540" s="126">
        <f t="shared" si="17"/>
        <v>0</v>
      </c>
      <c r="AD540" s="125"/>
      <c r="AE540" s="113"/>
    </row>
    <row r="541" spans="1:31" x14ac:dyDescent="0.25">
      <c r="A541" s="22"/>
      <c r="B541" s="30" t="s">
        <v>11</v>
      </c>
      <c r="C541" s="31" t="s">
        <v>6150</v>
      </c>
      <c r="D541" s="31"/>
      <c r="E541" s="30"/>
      <c r="F541" s="31"/>
      <c r="G541" s="31"/>
      <c r="H541" s="31"/>
      <c r="I541" s="32" t="s">
        <v>13</v>
      </c>
      <c r="J541" s="32" t="s">
        <v>4400</v>
      </c>
      <c r="K541" s="30" t="s">
        <v>570</v>
      </c>
      <c r="L541" s="30">
        <v>19994136</v>
      </c>
      <c r="M541" s="30">
        <v>2</v>
      </c>
      <c r="N541" s="30">
        <v>1380</v>
      </c>
      <c r="O541" s="33">
        <v>2010</v>
      </c>
      <c r="P541" s="34">
        <f t="shared" si="16"/>
        <v>1695</v>
      </c>
      <c r="Q541" s="118">
        <v>0.43634412624922908</v>
      </c>
      <c r="R541" s="125"/>
      <c r="S541" s="125"/>
      <c r="T541" s="125"/>
      <c r="U541" s="125"/>
      <c r="V541" s="125"/>
      <c r="W541" s="125"/>
      <c r="X541" s="125"/>
      <c r="Y541" s="125"/>
      <c r="Z541" s="125"/>
      <c r="AA541" s="125"/>
      <c r="AB541" s="125"/>
      <c r="AC541" s="126">
        <f t="shared" si="17"/>
        <v>0</v>
      </c>
      <c r="AD541" s="125"/>
      <c r="AE541" s="113"/>
    </row>
    <row r="542" spans="1:31" x14ac:dyDescent="0.25">
      <c r="A542" s="22"/>
      <c r="B542" s="30" t="s">
        <v>11</v>
      </c>
      <c r="C542" s="31" t="s">
        <v>5054</v>
      </c>
      <c r="D542" s="31" t="s">
        <v>949</v>
      </c>
      <c r="E542" s="30" t="s">
        <v>5056</v>
      </c>
      <c r="F542" s="31" t="s">
        <v>186</v>
      </c>
      <c r="G542" s="31" t="s">
        <v>6152</v>
      </c>
      <c r="H542" s="31" t="s">
        <v>950</v>
      </c>
      <c r="I542" s="32" t="s">
        <v>13</v>
      </c>
      <c r="J542" s="32" t="s">
        <v>276</v>
      </c>
      <c r="K542" s="30" t="s">
        <v>6151</v>
      </c>
      <c r="L542" s="30">
        <v>19994644</v>
      </c>
      <c r="M542" s="30">
        <v>1</v>
      </c>
      <c r="N542" s="30">
        <v>111</v>
      </c>
      <c r="O542" s="33">
        <v>12</v>
      </c>
      <c r="P542" s="34">
        <f t="shared" si="16"/>
        <v>61.5</v>
      </c>
      <c r="Q542" s="118">
        <v>4.5028313490335942E-3</v>
      </c>
      <c r="R542" s="125"/>
      <c r="S542" s="125"/>
      <c r="T542" s="125"/>
      <c r="U542" s="125"/>
      <c r="V542" s="125"/>
      <c r="W542" s="125"/>
      <c r="X542" s="125"/>
      <c r="Y542" s="125"/>
      <c r="Z542" s="125"/>
      <c r="AA542" s="125"/>
      <c r="AB542" s="125"/>
      <c r="AC542" s="126">
        <f t="shared" si="17"/>
        <v>0</v>
      </c>
      <c r="AD542" s="125"/>
      <c r="AE542" s="113"/>
    </row>
    <row r="543" spans="1:31" x14ac:dyDescent="0.25">
      <c r="A543" s="22"/>
      <c r="B543" s="30" t="s">
        <v>11</v>
      </c>
      <c r="C543" s="31" t="s">
        <v>6154</v>
      </c>
      <c r="D543" s="31" t="s">
        <v>6155</v>
      </c>
      <c r="E543" s="30"/>
      <c r="F543" s="31"/>
      <c r="G543" s="31" t="s">
        <v>6156</v>
      </c>
      <c r="H543" s="31" t="s">
        <v>6157</v>
      </c>
      <c r="I543" s="32" t="s">
        <v>13</v>
      </c>
      <c r="J543" s="32" t="s">
        <v>806</v>
      </c>
      <c r="K543" s="30" t="s">
        <v>6153</v>
      </c>
      <c r="L543" s="30">
        <v>19994875</v>
      </c>
      <c r="M543" s="30">
        <v>1</v>
      </c>
      <c r="N543" s="30"/>
      <c r="O543" s="33">
        <v>1</v>
      </c>
      <c r="P543" s="34">
        <f t="shared" si="16"/>
        <v>1</v>
      </c>
      <c r="Q543" s="118">
        <v>8.3994278432704709E-4</v>
      </c>
      <c r="R543" s="125"/>
      <c r="S543" s="125"/>
      <c r="T543" s="125"/>
      <c r="U543" s="125"/>
      <c r="V543" s="125"/>
      <c r="W543" s="125"/>
      <c r="X543" s="125"/>
      <c r="Y543" s="125"/>
      <c r="Z543" s="125"/>
      <c r="AA543" s="125"/>
      <c r="AB543" s="125"/>
      <c r="AC543" s="126">
        <f t="shared" si="17"/>
        <v>0</v>
      </c>
      <c r="AD543" s="125"/>
      <c r="AE543" s="113"/>
    </row>
    <row r="544" spans="1:31" x14ac:dyDescent="0.25">
      <c r="A544" s="22"/>
      <c r="B544" s="30" t="s">
        <v>11</v>
      </c>
      <c r="C544" s="31" t="s">
        <v>6159</v>
      </c>
      <c r="D544" s="31" t="s">
        <v>6160</v>
      </c>
      <c r="E544" s="30"/>
      <c r="F544" s="31"/>
      <c r="G544" s="31" t="s">
        <v>5432</v>
      </c>
      <c r="H544" s="31"/>
      <c r="I544" s="32" t="s">
        <v>13</v>
      </c>
      <c r="J544" s="32" t="s">
        <v>4400</v>
      </c>
      <c r="K544" s="30" t="s">
        <v>6158</v>
      </c>
      <c r="L544" s="30">
        <v>19995797</v>
      </c>
      <c r="M544" s="30">
        <v>1</v>
      </c>
      <c r="N544" s="30">
        <v>2</v>
      </c>
      <c r="O544" s="33">
        <v>10</v>
      </c>
      <c r="P544" s="34">
        <f t="shared" si="16"/>
        <v>6</v>
      </c>
      <c r="Q544" s="118">
        <v>1.784318912443569E-2</v>
      </c>
      <c r="R544" s="125"/>
      <c r="S544" s="125"/>
      <c r="T544" s="125"/>
      <c r="U544" s="125"/>
      <c r="V544" s="125"/>
      <c r="W544" s="125"/>
      <c r="X544" s="125"/>
      <c r="Y544" s="125"/>
      <c r="Z544" s="125"/>
      <c r="AA544" s="125"/>
      <c r="AB544" s="125"/>
      <c r="AC544" s="126">
        <f t="shared" si="17"/>
        <v>0</v>
      </c>
      <c r="AD544" s="125"/>
      <c r="AE544" s="113"/>
    </row>
    <row r="545" spans="1:31" x14ac:dyDescent="0.25">
      <c r="A545" s="22"/>
      <c r="B545" s="30" t="s">
        <v>11</v>
      </c>
      <c r="C545" s="31" t="s">
        <v>4048</v>
      </c>
      <c r="D545" s="31" t="s">
        <v>700</v>
      </c>
      <c r="E545" s="30" t="s">
        <v>27</v>
      </c>
      <c r="F545" s="31" t="s">
        <v>100</v>
      </c>
      <c r="G545" s="31" t="s">
        <v>701</v>
      </c>
      <c r="H545" s="31" t="s">
        <v>702</v>
      </c>
      <c r="I545" s="32" t="s">
        <v>13</v>
      </c>
      <c r="J545" s="32" t="s">
        <v>627</v>
      </c>
      <c r="K545" s="30" t="s">
        <v>703</v>
      </c>
      <c r="L545" s="30">
        <v>19995931</v>
      </c>
      <c r="M545" s="30">
        <v>1</v>
      </c>
      <c r="N545" s="30">
        <v>57</v>
      </c>
      <c r="O545" s="33">
        <v>42</v>
      </c>
      <c r="P545" s="34">
        <f t="shared" si="16"/>
        <v>49.5</v>
      </c>
      <c r="Q545" s="118">
        <v>7.3064479021587051E-3</v>
      </c>
      <c r="R545" s="125"/>
      <c r="S545" s="125"/>
      <c r="T545" s="125"/>
      <c r="U545" s="125"/>
      <c r="V545" s="125"/>
      <c r="W545" s="125"/>
      <c r="X545" s="125"/>
      <c r="Y545" s="125"/>
      <c r="Z545" s="125"/>
      <c r="AA545" s="125"/>
      <c r="AB545" s="125"/>
      <c r="AC545" s="126">
        <f t="shared" si="17"/>
        <v>0</v>
      </c>
      <c r="AD545" s="125"/>
      <c r="AE545" s="113"/>
    </row>
    <row r="546" spans="1:31" x14ac:dyDescent="0.25">
      <c r="A546" s="22"/>
      <c r="B546" s="30" t="s">
        <v>11</v>
      </c>
      <c r="C546" s="31" t="s">
        <v>6124</v>
      </c>
      <c r="D546" s="31" t="s">
        <v>189</v>
      </c>
      <c r="E546" s="30" t="s">
        <v>190</v>
      </c>
      <c r="F546" s="31" t="s">
        <v>191</v>
      </c>
      <c r="G546" s="31" t="s">
        <v>192</v>
      </c>
      <c r="H546" s="31" t="s">
        <v>193</v>
      </c>
      <c r="I546" s="32" t="s">
        <v>13</v>
      </c>
      <c r="J546" s="32" t="s">
        <v>194</v>
      </c>
      <c r="K546" s="30" t="s">
        <v>195</v>
      </c>
      <c r="L546" s="30">
        <v>19996407</v>
      </c>
      <c r="M546" s="30">
        <v>1</v>
      </c>
      <c r="N546" s="30">
        <v>176</v>
      </c>
      <c r="O546" s="33">
        <v>298</v>
      </c>
      <c r="P546" s="34">
        <f t="shared" si="16"/>
        <v>237</v>
      </c>
      <c r="Q546" s="118">
        <v>1.0329000901486221</v>
      </c>
      <c r="R546" s="125"/>
      <c r="S546" s="125"/>
      <c r="T546" s="125"/>
      <c r="U546" s="125"/>
      <c r="V546" s="125"/>
      <c r="W546" s="125"/>
      <c r="X546" s="125"/>
      <c r="Y546" s="125"/>
      <c r="Z546" s="125"/>
      <c r="AA546" s="125"/>
      <c r="AB546" s="125"/>
      <c r="AC546" s="126">
        <f t="shared" si="17"/>
        <v>0</v>
      </c>
      <c r="AD546" s="125"/>
      <c r="AE546" s="113"/>
    </row>
    <row r="547" spans="1:31" x14ac:dyDescent="0.25">
      <c r="A547" s="22"/>
      <c r="B547" s="30" t="s">
        <v>11</v>
      </c>
      <c r="C547" s="31" t="s">
        <v>6161</v>
      </c>
      <c r="D547" s="31" t="s">
        <v>6162</v>
      </c>
      <c r="E547" s="30"/>
      <c r="F547" s="31"/>
      <c r="G547" s="31" t="s">
        <v>4946</v>
      </c>
      <c r="H547" s="31"/>
      <c r="I547" s="32" t="s">
        <v>13</v>
      </c>
      <c r="J547" s="32" t="s">
        <v>4400</v>
      </c>
      <c r="K547" s="30" t="s">
        <v>1013</v>
      </c>
      <c r="L547" s="30">
        <v>19996536</v>
      </c>
      <c r="M547" s="30">
        <v>1</v>
      </c>
      <c r="N547" s="30">
        <v>465</v>
      </c>
      <c r="O547" s="33">
        <v>366</v>
      </c>
      <c r="P547" s="34">
        <f t="shared" si="16"/>
        <v>415.5</v>
      </c>
      <c r="Q547" s="118">
        <v>7.1519627632217406E-3</v>
      </c>
      <c r="R547" s="125"/>
      <c r="S547" s="125"/>
      <c r="T547" s="125"/>
      <c r="U547" s="125"/>
      <c r="V547" s="125"/>
      <c r="W547" s="125"/>
      <c r="X547" s="125"/>
      <c r="Y547" s="125"/>
      <c r="Z547" s="125"/>
      <c r="AA547" s="125"/>
      <c r="AB547" s="125"/>
      <c r="AC547" s="126">
        <f t="shared" si="17"/>
        <v>0</v>
      </c>
      <c r="AD547" s="125"/>
      <c r="AE547" s="113"/>
    </row>
    <row r="548" spans="1:31" x14ac:dyDescent="0.25">
      <c r="A548" s="22"/>
      <c r="B548" s="30" t="s">
        <v>11</v>
      </c>
      <c r="C548" s="31" t="s">
        <v>5104</v>
      </c>
      <c r="D548" s="31" t="s">
        <v>653</v>
      </c>
      <c r="E548" s="30" t="s">
        <v>85</v>
      </c>
      <c r="F548" s="31" t="s">
        <v>305</v>
      </c>
      <c r="G548" s="31" t="s">
        <v>6164</v>
      </c>
      <c r="H548" s="31" t="s">
        <v>654</v>
      </c>
      <c r="I548" s="32" t="s">
        <v>13</v>
      </c>
      <c r="J548" s="32" t="s">
        <v>573</v>
      </c>
      <c r="K548" s="30" t="s">
        <v>6163</v>
      </c>
      <c r="L548" s="30">
        <v>19996873</v>
      </c>
      <c r="M548" s="30">
        <v>5</v>
      </c>
      <c r="N548" s="30">
        <v>7</v>
      </c>
      <c r="O548" s="33">
        <v>38</v>
      </c>
      <c r="P548" s="34">
        <f t="shared" si="16"/>
        <v>22.5</v>
      </c>
      <c r="Q548" s="118">
        <v>4.2831810393246385E-2</v>
      </c>
      <c r="R548" s="125"/>
      <c r="S548" s="125"/>
      <c r="T548" s="125"/>
      <c r="U548" s="125"/>
      <c r="V548" s="125"/>
      <c r="W548" s="125"/>
      <c r="X548" s="125"/>
      <c r="Y548" s="125"/>
      <c r="Z548" s="125"/>
      <c r="AA548" s="125"/>
      <c r="AB548" s="125"/>
      <c r="AC548" s="126">
        <f t="shared" si="17"/>
        <v>0</v>
      </c>
      <c r="AD548" s="125"/>
      <c r="AE548" s="113"/>
    </row>
    <row r="549" spans="1:31" x14ac:dyDescent="0.25">
      <c r="A549" s="22"/>
      <c r="B549" s="30" t="s">
        <v>11</v>
      </c>
      <c r="C549" s="31" t="s">
        <v>6166</v>
      </c>
      <c r="D549" s="31"/>
      <c r="E549" s="30"/>
      <c r="F549" s="31"/>
      <c r="G549" s="31"/>
      <c r="H549" s="31"/>
      <c r="I549" s="32" t="s">
        <v>13</v>
      </c>
      <c r="J549" s="32" t="s">
        <v>4400</v>
      </c>
      <c r="K549" s="30" t="s">
        <v>6165</v>
      </c>
      <c r="L549" s="30">
        <v>19996984</v>
      </c>
      <c r="M549" s="30">
        <v>3</v>
      </c>
      <c r="N549" s="30">
        <v>480</v>
      </c>
      <c r="O549" s="33">
        <v>1020</v>
      </c>
      <c r="P549" s="34">
        <f t="shared" si="16"/>
        <v>750</v>
      </c>
      <c r="Q549" s="118">
        <v>2.0098003338369459E-3</v>
      </c>
      <c r="R549" s="125"/>
      <c r="S549" s="125"/>
      <c r="T549" s="125"/>
      <c r="U549" s="125"/>
      <c r="V549" s="125"/>
      <c r="W549" s="125"/>
      <c r="X549" s="125"/>
      <c r="Y549" s="125"/>
      <c r="Z549" s="125"/>
      <c r="AA549" s="125"/>
      <c r="AB549" s="125"/>
      <c r="AC549" s="126">
        <f t="shared" si="17"/>
        <v>0</v>
      </c>
      <c r="AD549" s="125"/>
      <c r="AE549" s="113"/>
    </row>
    <row r="550" spans="1:31" x14ac:dyDescent="0.25">
      <c r="A550" s="22"/>
      <c r="B550" s="30" t="s">
        <v>11</v>
      </c>
      <c r="C550" s="31" t="s">
        <v>6168</v>
      </c>
      <c r="D550" s="31" t="s">
        <v>6169</v>
      </c>
      <c r="E550" s="30" t="s">
        <v>6170</v>
      </c>
      <c r="F550" s="31"/>
      <c r="G550" s="31"/>
      <c r="H550" s="31" t="s">
        <v>1281</v>
      </c>
      <c r="I550" s="32" t="s">
        <v>13</v>
      </c>
      <c r="J550" s="32" t="s">
        <v>4400</v>
      </c>
      <c r="K550" s="30" t="s">
        <v>6167</v>
      </c>
      <c r="L550" s="30">
        <v>19997253</v>
      </c>
      <c r="M550" s="30">
        <v>5</v>
      </c>
      <c r="N550" s="30">
        <v>60</v>
      </c>
      <c r="O550" s="33">
        <v>120</v>
      </c>
      <c r="P550" s="34">
        <f t="shared" si="16"/>
        <v>90</v>
      </c>
      <c r="Q550" s="118">
        <v>5.8910213063941954E-3</v>
      </c>
      <c r="R550" s="125"/>
      <c r="S550" s="125"/>
      <c r="T550" s="125"/>
      <c r="U550" s="125"/>
      <c r="V550" s="125"/>
      <c r="W550" s="125"/>
      <c r="X550" s="125"/>
      <c r="Y550" s="125"/>
      <c r="Z550" s="125"/>
      <c r="AA550" s="125"/>
      <c r="AB550" s="125"/>
      <c r="AC550" s="126">
        <f t="shared" si="17"/>
        <v>0</v>
      </c>
      <c r="AD550" s="125"/>
      <c r="AE550" s="113"/>
    </row>
    <row r="551" spans="1:31" x14ac:dyDescent="0.25">
      <c r="A551" s="22"/>
      <c r="B551" s="30" t="s">
        <v>11</v>
      </c>
      <c r="C551" s="31" t="s">
        <v>6172</v>
      </c>
      <c r="D551" s="31"/>
      <c r="E551" s="30"/>
      <c r="F551" s="31"/>
      <c r="G551" s="31"/>
      <c r="H551" s="31"/>
      <c r="I551" s="32" t="s">
        <v>13</v>
      </c>
      <c r="J551" s="32" t="s">
        <v>4400</v>
      </c>
      <c r="K551" s="30" t="s">
        <v>6171</v>
      </c>
      <c r="L551" s="30">
        <v>19997612</v>
      </c>
      <c r="M551" s="30">
        <v>1</v>
      </c>
      <c r="N551" s="30">
        <v>36</v>
      </c>
      <c r="O551" s="33">
        <v>47</v>
      </c>
      <c r="P551" s="34">
        <f t="shared" si="16"/>
        <v>41.5</v>
      </c>
      <c r="Q551" s="118">
        <v>0.15122776657754103</v>
      </c>
      <c r="R551" s="125"/>
      <c r="S551" s="125"/>
      <c r="T551" s="125"/>
      <c r="U551" s="125"/>
      <c r="V551" s="125"/>
      <c r="W551" s="125"/>
      <c r="X551" s="125"/>
      <c r="Y551" s="125"/>
      <c r="Z551" s="125"/>
      <c r="AA551" s="125"/>
      <c r="AB551" s="125"/>
      <c r="AC551" s="126">
        <f t="shared" si="17"/>
        <v>0</v>
      </c>
      <c r="AD551" s="125"/>
      <c r="AE551" s="113"/>
    </row>
    <row r="552" spans="1:31" x14ac:dyDescent="0.25">
      <c r="A552" s="22"/>
      <c r="B552" s="30" t="s">
        <v>11</v>
      </c>
      <c r="C552" s="31" t="s">
        <v>6173</v>
      </c>
      <c r="D552" s="31" t="s">
        <v>6174</v>
      </c>
      <c r="E552" s="30"/>
      <c r="F552" s="31"/>
      <c r="G552" s="31"/>
      <c r="H552" s="31" t="s">
        <v>6175</v>
      </c>
      <c r="I552" s="32" t="s">
        <v>13</v>
      </c>
      <c r="J552" s="32" t="s">
        <v>4400</v>
      </c>
      <c r="K552" s="30" t="s">
        <v>1222</v>
      </c>
      <c r="L552" s="30">
        <v>19997623</v>
      </c>
      <c r="M552" s="30">
        <v>1</v>
      </c>
      <c r="N552" s="30"/>
      <c r="O552" s="33">
        <v>90</v>
      </c>
      <c r="P552" s="34">
        <f t="shared" si="16"/>
        <v>90</v>
      </c>
      <c r="Q552" s="118">
        <v>2.1270935992215283E-2</v>
      </c>
      <c r="R552" s="125"/>
      <c r="S552" s="125"/>
      <c r="T552" s="125"/>
      <c r="U552" s="125"/>
      <c r="V552" s="125"/>
      <c r="W552" s="125"/>
      <c r="X552" s="125"/>
      <c r="Y552" s="125"/>
      <c r="Z552" s="125"/>
      <c r="AA552" s="125"/>
      <c r="AB552" s="125"/>
      <c r="AC552" s="126">
        <f t="shared" si="17"/>
        <v>0</v>
      </c>
      <c r="AD552" s="125"/>
      <c r="AE552" s="113"/>
    </row>
    <row r="553" spans="1:31" x14ac:dyDescent="0.25">
      <c r="A553" s="22"/>
      <c r="B553" s="30" t="s">
        <v>11</v>
      </c>
      <c r="C553" s="31" t="s">
        <v>4106</v>
      </c>
      <c r="D553" s="31" t="s">
        <v>1439</v>
      </c>
      <c r="E553" s="30" t="s">
        <v>673</v>
      </c>
      <c r="F553" s="31" t="s">
        <v>139</v>
      </c>
      <c r="G553" s="31" t="s">
        <v>1440</v>
      </c>
      <c r="H553" s="31" t="s">
        <v>1441</v>
      </c>
      <c r="I553" s="32" t="s">
        <v>13</v>
      </c>
      <c r="J553" s="32" t="s">
        <v>1043</v>
      </c>
      <c r="K553" s="30" t="s">
        <v>1442</v>
      </c>
      <c r="L553" s="30">
        <v>19999203</v>
      </c>
      <c r="M553" s="30">
        <v>1</v>
      </c>
      <c r="N553" s="30"/>
      <c r="O553" s="33">
        <v>30</v>
      </c>
      <c r="P553" s="34">
        <f t="shared" si="16"/>
        <v>30</v>
      </c>
      <c r="Q553" s="118">
        <v>4.5755356015472586E-2</v>
      </c>
      <c r="R553" s="125"/>
      <c r="S553" s="125"/>
      <c r="T553" s="125"/>
      <c r="U553" s="125"/>
      <c r="V553" s="125"/>
      <c r="W553" s="125"/>
      <c r="X553" s="125"/>
      <c r="Y553" s="125"/>
      <c r="Z553" s="125"/>
      <c r="AA553" s="125"/>
      <c r="AB553" s="125"/>
      <c r="AC553" s="126">
        <f t="shared" si="17"/>
        <v>0</v>
      </c>
      <c r="AD553" s="125"/>
      <c r="AE553" s="113"/>
    </row>
    <row r="554" spans="1:31" x14ac:dyDescent="0.25">
      <c r="A554" s="22"/>
      <c r="B554" s="30" t="s">
        <v>11</v>
      </c>
      <c r="C554" s="31" t="s">
        <v>4265</v>
      </c>
      <c r="D554" s="31" t="s">
        <v>706</v>
      </c>
      <c r="E554" s="30" t="s">
        <v>63</v>
      </c>
      <c r="F554" s="31" t="s">
        <v>132</v>
      </c>
      <c r="G554" s="31" t="s">
        <v>6177</v>
      </c>
      <c r="H554" s="31" t="s">
        <v>6178</v>
      </c>
      <c r="I554" s="32" t="s">
        <v>13</v>
      </c>
      <c r="J554" s="32" t="s">
        <v>323</v>
      </c>
      <c r="K554" s="30" t="s">
        <v>6176</v>
      </c>
      <c r="L554" s="30">
        <v>19999458</v>
      </c>
      <c r="M554" s="30">
        <v>2</v>
      </c>
      <c r="N554" s="30">
        <v>600</v>
      </c>
      <c r="O554" s="33">
        <v>690</v>
      </c>
      <c r="P554" s="34">
        <f t="shared" si="16"/>
        <v>645</v>
      </c>
      <c r="Q554" s="118">
        <v>0.16420040392557894</v>
      </c>
      <c r="R554" s="125"/>
      <c r="S554" s="125"/>
      <c r="T554" s="125"/>
      <c r="U554" s="125"/>
      <c r="V554" s="125"/>
      <c r="W554" s="125"/>
      <c r="X554" s="125"/>
      <c r="Y554" s="125"/>
      <c r="Z554" s="125"/>
      <c r="AA554" s="125"/>
      <c r="AB554" s="125"/>
      <c r="AC554" s="126">
        <f t="shared" si="17"/>
        <v>0</v>
      </c>
      <c r="AD554" s="125"/>
      <c r="AE554" s="113"/>
    </row>
    <row r="555" spans="1:31" x14ac:dyDescent="0.25">
      <c r="A555" s="22"/>
      <c r="B555" s="30" t="s">
        <v>11</v>
      </c>
      <c r="C555" s="31" t="s">
        <v>6180</v>
      </c>
      <c r="D555" s="31" t="s">
        <v>370</v>
      </c>
      <c r="E555" s="30" t="s">
        <v>6181</v>
      </c>
      <c r="F555" s="31" t="s">
        <v>132</v>
      </c>
      <c r="G555" s="31" t="s">
        <v>6177</v>
      </c>
      <c r="H555" s="31" t="s">
        <v>6182</v>
      </c>
      <c r="I555" s="32" t="s">
        <v>13</v>
      </c>
      <c r="J555" s="32" t="s">
        <v>323</v>
      </c>
      <c r="K555" s="30" t="s">
        <v>6179</v>
      </c>
      <c r="L555" s="30">
        <v>19999459</v>
      </c>
      <c r="M555" s="30">
        <v>2</v>
      </c>
      <c r="N555" s="30">
        <v>2865</v>
      </c>
      <c r="O555" s="33">
        <v>3720</v>
      </c>
      <c r="P555" s="34">
        <f t="shared" si="16"/>
        <v>3292.5</v>
      </c>
      <c r="Q555" s="118">
        <v>0.1045195609290417</v>
      </c>
      <c r="R555" s="125"/>
      <c r="S555" s="125"/>
      <c r="T555" s="125"/>
      <c r="U555" s="125"/>
      <c r="V555" s="125"/>
      <c r="W555" s="125"/>
      <c r="X555" s="125"/>
      <c r="Y555" s="125"/>
      <c r="Z555" s="125"/>
      <c r="AA555" s="125"/>
      <c r="AB555" s="125"/>
      <c r="AC555" s="126">
        <f t="shared" si="17"/>
        <v>0</v>
      </c>
      <c r="AD555" s="125"/>
      <c r="AE555" s="113"/>
    </row>
    <row r="556" spans="1:31" x14ac:dyDescent="0.25">
      <c r="A556" s="22"/>
      <c r="B556" s="30" t="s">
        <v>11</v>
      </c>
      <c r="C556" s="31" t="s">
        <v>6184</v>
      </c>
      <c r="D556" s="31" t="s">
        <v>6185</v>
      </c>
      <c r="E556" s="30"/>
      <c r="F556" s="31"/>
      <c r="G556" s="31"/>
      <c r="H556" s="31" t="s">
        <v>6186</v>
      </c>
      <c r="I556" s="32" t="s">
        <v>13</v>
      </c>
      <c r="J556" s="32" t="s">
        <v>4400</v>
      </c>
      <c r="K556" s="30" t="s">
        <v>6183</v>
      </c>
      <c r="L556" s="30">
        <v>19999460</v>
      </c>
      <c r="M556" s="30">
        <v>1</v>
      </c>
      <c r="N556" s="30">
        <v>1980</v>
      </c>
      <c r="O556" s="33">
        <v>3030</v>
      </c>
      <c r="P556" s="34">
        <f t="shared" si="16"/>
        <v>2505</v>
      </c>
      <c r="Q556" s="118">
        <v>0.30577819747524893</v>
      </c>
      <c r="R556" s="125"/>
      <c r="S556" s="125"/>
      <c r="T556" s="125"/>
      <c r="U556" s="125"/>
      <c r="V556" s="125"/>
      <c r="W556" s="125"/>
      <c r="X556" s="125"/>
      <c r="Y556" s="125"/>
      <c r="Z556" s="125"/>
      <c r="AA556" s="125"/>
      <c r="AB556" s="125"/>
      <c r="AC556" s="126">
        <f t="shared" si="17"/>
        <v>0</v>
      </c>
      <c r="AD556" s="125"/>
      <c r="AE556" s="113"/>
    </row>
    <row r="557" spans="1:31" x14ac:dyDescent="0.25">
      <c r="A557" s="22"/>
      <c r="B557" s="30" t="s">
        <v>11</v>
      </c>
      <c r="C557" s="31" t="s">
        <v>6188</v>
      </c>
      <c r="D557" s="31"/>
      <c r="E557" s="30"/>
      <c r="F557" s="31"/>
      <c r="G557" s="31"/>
      <c r="H557" s="31"/>
      <c r="I557" s="32" t="s">
        <v>13</v>
      </c>
      <c r="J557" s="32" t="s">
        <v>4400</v>
      </c>
      <c r="K557" s="30" t="s">
        <v>6187</v>
      </c>
      <c r="L557" s="30">
        <v>19999461</v>
      </c>
      <c r="M557" s="30">
        <v>2</v>
      </c>
      <c r="N557" s="30">
        <v>960</v>
      </c>
      <c r="O557" s="33">
        <v>1920</v>
      </c>
      <c r="P557" s="34">
        <f t="shared" si="16"/>
        <v>1440</v>
      </c>
      <c r="Q557" s="118">
        <v>0.45837680951551502</v>
      </c>
      <c r="R557" s="125"/>
      <c r="S557" s="125"/>
      <c r="T557" s="125"/>
      <c r="U557" s="125"/>
      <c r="V557" s="125"/>
      <c r="W557" s="125"/>
      <c r="X557" s="125"/>
      <c r="Y557" s="125"/>
      <c r="Z557" s="125"/>
      <c r="AA557" s="125"/>
      <c r="AB557" s="125"/>
      <c r="AC557" s="126">
        <f t="shared" si="17"/>
        <v>0</v>
      </c>
      <c r="AD557" s="125"/>
      <c r="AE557" s="113"/>
    </row>
    <row r="558" spans="1:31" x14ac:dyDescent="0.25">
      <c r="A558" s="22"/>
      <c r="B558" s="30" t="s">
        <v>11</v>
      </c>
      <c r="C558" s="31" t="s">
        <v>6190</v>
      </c>
      <c r="D558" s="31" t="s">
        <v>1433</v>
      </c>
      <c r="E558" s="30" t="s">
        <v>68</v>
      </c>
      <c r="F558" s="31" t="s">
        <v>21</v>
      </c>
      <c r="G558" s="31" t="s">
        <v>6191</v>
      </c>
      <c r="H558" s="31" t="s">
        <v>1434</v>
      </c>
      <c r="I558" s="32" t="s">
        <v>13</v>
      </c>
      <c r="J558" s="32" t="s">
        <v>1435</v>
      </c>
      <c r="K558" s="30" t="s">
        <v>6189</v>
      </c>
      <c r="L558" s="30">
        <v>19999657</v>
      </c>
      <c r="M558" s="30">
        <v>1</v>
      </c>
      <c r="N558" s="30">
        <v>84</v>
      </c>
      <c r="O558" s="33">
        <v>20</v>
      </c>
      <c r="P558" s="34">
        <f t="shared" si="16"/>
        <v>52</v>
      </c>
      <c r="Q558" s="118">
        <v>5.2380448656914116E-3</v>
      </c>
      <c r="R558" s="125"/>
      <c r="S558" s="125"/>
      <c r="T558" s="125"/>
      <c r="U558" s="125"/>
      <c r="V558" s="125"/>
      <c r="W558" s="125"/>
      <c r="X558" s="125"/>
      <c r="Y558" s="125"/>
      <c r="Z558" s="125"/>
      <c r="AA558" s="125"/>
      <c r="AB558" s="125"/>
      <c r="AC558" s="126">
        <f t="shared" si="17"/>
        <v>0</v>
      </c>
      <c r="AD558" s="125"/>
      <c r="AE558" s="113"/>
    </row>
    <row r="559" spans="1:31" x14ac:dyDescent="0.25">
      <c r="A559" s="22"/>
      <c r="B559" s="30" t="s">
        <v>11</v>
      </c>
      <c r="C559" s="31" t="s">
        <v>5009</v>
      </c>
      <c r="D559" s="31" t="s">
        <v>1317</v>
      </c>
      <c r="E559" s="30" t="s">
        <v>1318</v>
      </c>
      <c r="F559" s="31" t="s">
        <v>266</v>
      </c>
      <c r="G559" s="31" t="s">
        <v>1319</v>
      </c>
      <c r="H559" s="31" t="s">
        <v>1320</v>
      </c>
      <c r="I559" s="32" t="s">
        <v>13</v>
      </c>
      <c r="J559" s="32" t="s">
        <v>1148</v>
      </c>
      <c r="K559" s="30" t="s">
        <v>1321</v>
      </c>
      <c r="L559" s="30">
        <v>19999875</v>
      </c>
      <c r="M559" s="30">
        <v>1</v>
      </c>
      <c r="N559" s="30">
        <v>10</v>
      </c>
      <c r="O559" s="33">
        <v>20</v>
      </c>
      <c r="P559" s="34">
        <f t="shared" si="16"/>
        <v>15</v>
      </c>
      <c r="Q559" s="118">
        <v>4.8063880770513713E-3</v>
      </c>
      <c r="R559" s="125"/>
      <c r="S559" s="125"/>
      <c r="T559" s="125"/>
      <c r="U559" s="125"/>
      <c r="V559" s="125"/>
      <c r="W559" s="125"/>
      <c r="X559" s="125"/>
      <c r="Y559" s="125"/>
      <c r="Z559" s="125"/>
      <c r="AA559" s="125"/>
      <c r="AB559" s="125"/>
      <c r="AC559" s="126">
        <f t="shared" si="17"/>
        <v>0</v>
      </c>
      <c r="AD559" s="125"/>
      <c r="AE559" s="113"/>
    </row>
    <row r="560" spans="1:31" x14ac:dyDescent="0.25">
      <c r="A560" s="22"/>
      <c r="B560" s="30" t="s">
        <v>11</v>
      </c>
      <c r="C560" s="31" t="s">
        <v>5243</v>
      </c>
      <c r="D560" s="31" t="s">
        <v>5243</v>
      </c>
      <c r="E560" s="30"/>
      <c r="F560" s="31" t="s">
        <v>36</v>
      </c>
      <c r="G560" s="31" t="s">
        <v>6193</v>
      </c>
      <c r="H560" s="31" t="s">
        <v>297</v>
      </c>
      <c r="I560" s="32" t="s">
        <v>13</v>
      </c>
      <c r="J560" s="32" t="s">
        <v>4400</v>
      </c>
      <c r="K560" s="30" t="s">
        <v>6192</v>
      </c>
      <c r="L560" s="30">
        <v>19999945</v>
      </c>
      <c r="M560" s="30">
        <v>1</v>
      </c>
      <c r="N560" s="30"/>
      <c r="O560" s="33">
        <v>5595</v>
      </c>
      <c r="P560" s="34">
        <f t="shared" si="16"/>
        <v>5595</v>
      </c>
      <c r="Q560" s="118">
        <v>5.0386682795685922E-2</v>
      </c>
      <c r="R560" s="125"/>
      <c r="S560" s="125"/>
      <c r="T560" s="125"/>
      <c r="U560" s="125"/>
      <c r="V560" s="125"/>
      <c r="W560" s="125"/>
      <c r="X560" s="125"/>
      <c r="Y560" s="125"/>
      <c r="Z560" s="125"/>
      <c r="AA560" s="125"/>
      <c r="AB560" s="125"/>
      <c r="AC560" s="126">
        <f t="shared" si="17"/>
        <v>0</v>
      </c>
      <c r="AD560" s="125"/>
      <c r="AE560" s="113"/>
    </row>
    <row r="561" spans="1:31" x14ac:dyDescent="0.25">
      <c r="A561" s="22"/>
      <c r="B561" s="30" t="s">
        <v>11</v>
      </c>
      <c r="C561" s="31" t="s">
        <v>6194</v>
      </c>
      <c r="D561" s="31" t="s">
        <v>954</v>
      </c>
      <c r="E561" s="30"/>
      <c r="F561" s="31"/>
      <c r="G561" s="31"/>
      <c r="H561" s="31" t="s">
        <v>6195</v>
      </c>
      <c r="I561" s="32" t="s">
        <v>13</v>
      </c>
      <c r="J561" s="32" t="s">
        <v>4400</v>
      </c>
      <c r="K561" s="30" t="s">
        <v>955</v>
      </c>
      <c r="L561" s="30">
        <v>20001289</v>
      </c>
      <c r="M561" s="30">
        <v>1</v>
      </c>
      <c r="N561" s="30">
        <v>150</v>
      </c>
      <c r="O561" s="33">
        <v>630</v>
      </c>
      <c r="P561" s="34">
        <f t="shared" si="16"/>
        <v>390</v>
      </c>
      <c r="Q561" s="118">
        <v>0.14247573409209477</v>
      </c>
      <c r="R561" s="125"/>
      <c r="S561" s="125"/>
      <c r="T561" s="125"/>
      <c r="U561" s="125"/>
      <c r="V561" s="125"/>
      <c r="W561" s="125"/>
      <c r="X561" s="125"/>
      <c r="Y561" s="125"/>
      <c r="Z561" s="125"/>
      <c r="AA561" s="125"/>
      <c r="AB561" s="125"/>
      <c r="AC561" s="126">
        <f t="shared" si="17"/>
        <v>0</v>
      </c>
      <c r="AD561" s="125"/>
      <c r="AE561" s="113"/>
    </row>
    <row r="562" spans="1:31" x14ac:dyDescent="0.25">
      <c r="A562" s="22"/>
      <c r="B562" s="30" t="s">
        <v>11</v>
      </c>
      <c r="C562" s="31" t="s">
        <v>3929</v>
      </c>
      <c r="D562" s="31" t="s">
        <v>89</v>
      </c>
      <c r="E562" s="30" t="s">
        <v>27</v>
      </c>
      <c r="F562" s="31" t="s">
        <v>28</v>
      </c>
      <c r="G562" s="31" t="s">
        <v>6197</v>
      </c>
      <c r="H562" s="31" t="s">
        <v>90</v>
      </c>
      <c r="I562" s="32" t="s">
        <v>13</v>
      </c>
      <c r="J562" s="32" t="s">
        <v>83</v>
      </c>
      <c r="K562" s="30" t="s">
        <v>6196</v>
      </c>
      <c r="L562" s="30">
        <v>20001633</v>
      </c>
      <c r="M562" s="30">
        <v>1</v>
      </c>
      <c r="N562" s="30">
        <v>489</v>
      </c>
      <c r="O562" s="33">
        <v>1308</v>
      </c>
      <c r="P562" s="34">
        <f t="shared" si="16"/>
        <v>898.5</v>
      </c>
      <c r="Q562" s="118">
        <v>0.14143832567933937</v>
      </c>
      <c r="R562" s="125"/>
      <c r="S562" s="125"/>
      <c r="T562" s="125"/>
      <c r="U562" s="125"/>
      <c r="V562" s="125"/>
      <c r="W562" s="125"/>
      <c r="X562" s="125"/>
      <c r="Y562" s="125"/>
      <c r="Z562" s="125"/>
      <c r="AA562" s="125"/>
      <c r="AB562" s="125"/>
      <c r="AC562" s="126">
        <f t="shared" si="17"/>
        <v>0</v>
      </c>
      <c r="AD562" s="125"/>
      <c r="AE562" s="113"/>
    </row>
    <row r="563" spans="1:31" x14ac:dyDescent="0.25">
      <c r="A563" s="22"/>
      <c r="B563" s="30" t="s">
        <v>11</v>
      </c>
      <c r="C563" s="31" t="s">
        <v>6199</v>
      </c>
      <c r="D563" s="31" t="s">
        <v>1044</v>
      </c>
      <c r="E563" s="30" t="s">
        <v>6200</v>
      </c>
      <c r="F563" s="31" t="s">
        <v>100</v>
      </c>
      <c r="G563" s="31" t="s">
        <v>6201</v>
      </c>
      <c r="H563" s="31" t="s">
        <v>1045</v>
      </c>
      <c r="I563" s="32" t="s">
        <v>13</v>
      </c>
      <c r="J563" s="32" t="s">
        <v>794</v>
      </c>
      <c r="K563" s="30" t="s">
        <v>6198</v>
      </c>
      <c r="L563" s="30">
        <v>20001650</v>
      </c>
      <c r="M563" s="30">
        <v>1</v>
      </c>
      <c r="N563" s="30">
        <v>6</v>
      </c>
      <c r="O563" s="33">
        <v>8</v>
      </c>
      <c r="P563" s="34">
        <f t="shared" si="16"/>
        <v>7</v>
      </c>
      <c r="Q563" s="118">
        <v>1.0531617329677247E-2</v>
      </c>
      <c r="R563" s="125"/>
      <c r="S563" s="125"/>
      <c r="T563" s="125"/>
      <c r="U563" s="125"/>
      <c r="V563" s="125"/>
      <c r="W563" s="125"/>
      <c r="X563" s="125"/>
      <c r="Y563" s="125"/>
      <c r="Z563" s="125"/>
      <c r="AA563" s="125"/>
      <c r="AB563" s="125"/>
      <c r="AC563" s="126">
        <f t="shared" si="17"/>
        <v>0</v>
      </c>
      <c r="AD563" s="125"/>
      <c r="AE563" s="113"/>
    </row>
    <row r="564" spans="1:31" x14ac:dyDescent="0.25">
      <c r="A564" s="22"/>
      <c r="B564" s="30" t="s">
        <v>11</v>
      </c>
      <c r="C564" s="31" t="s">
        <v>5570</v>
      </c>
      <c r="D564" s="31" t="s">
        <v>1046</v>
      </c>
      <c r="E564" s="30" t="s">
        <v>636</v>
      </c>
      <c r="F564" s="31" t="s">
        <v>109</v>
      </c>
      <c r="G564" s="31" t="s">
        <v>6203</v>
      </c>
      <c r="H564" s="31" t="s">
        <v>6204</v>
      </c>
      <c r="I564" s="32" t="s">
        <v>13</v>
      </c>
      <c r="J564" s="32" t="s">
        <v>110</v>
      </c>
      <c r="K564" s="30" t="s">
        <v>6202</v>
      </c>
      <c r="L564" s="30">
        <v>20001675</v>
      </c>
      <c r="M564" s="30">
        <v>1</v>
      </c>
      <c r="N564" s="30"/>
      <c r="O564" s="33">
        <v>1</v>
      </c>
      <c r="P564" s="34">
        <f t="shared" si="16"/>
        <v>1</v>
      </c>
      <c r="Q564" s="118">
        <v>5.7109080524328515E-4</v>
      </c>
      <c r="R564" s="125"/>
      <c r="S564" s="125"/>
      <c r="T564" s="125"/>
      <c r="U564" s="125"/>
      <c r="V564" s="125"/>
      <c r="W564" s="125"/>
      <c r="X564" s="125"/>
      <c r="Y564" s="125"/>
      <c r="Z564" s="125"/>
      <c r="AA564" s="125"/>
      <c r="AB564" s="125"/>
      <c r="AC564" s="126">
        <f t="shared" si="17"/>
        <v>0</v>
      </c>
      <c r="AD564" s="125"/>
      <c r="AE564" s="113"/>
    </row>
    <row r="565" spans="1:31" x14ac:dyDescent="0.25">
      <c r="A565" s="22"/>
      <c r="B565" s="30" t="s">
        <v>11</v>
      </c>
      <c r="C565" s="31" t="s">
        <v>6205</v>
      </c>
      <c r="D565" s="31" t="s">
        <v>6206</v>
      </c>
      <c r="E565" s="30" t="s">
        <v>6207</v>
      </c>
      <c r="F565" s="31" t="s">
        <v>18</v>
      </c>
      <c r="G565" s="31" t="s">
        <v>144</v>
      </c>
      <c r="H565" s="31" t="s">
        <v>145</v>
      </c>
      <c r="I565" s="32" t="s">
        <v>13</v>
      </c>
      <c r="J565" s="32" t="s">
        <v>37</v>
      </c>
      <c r="K565" s="30" t="s">
        <v>146</v>
      </c>
      <c r="L565" s="30">
        <v>20001852</v>
      </c>
      <c r="M565" s="30">
        <v>27</v>
      </c>
      <c r="N565" s="30">
        <v>7193</v>
      </c>
      <c r="O565" s="33">
        <v>33178</v>
      </c>
      <c r="P565" s="34">
        <f t="shared" si="16"/>
        <v>20185.5</v>
      </c>
      <c r="Q565" s="118">
        <v>0.85394050550896261</v>
      </c>
      <c r="R565" s="125"/>
      <c r="S565" s="125"/>
      <c r="T565" s="125"/>
      <c r="U565" s="125"/>
      <c r="V565" s="125"/>
      <c r="W565" s="125"/>
      <c r="X565" s="125"/>
      <c r="Y565" s="125"/>
      <c r="Z565" s="125"/>
      <c r="AA565" s="125"/>
      <c r="AB565" s="125"/>
      <c r="AC565" s="126">
        <f t="shared" si="17"/>
        <v>0</v>
      </c>
      <c r="AD565" s="125"/>
      <c r="AE565" s="113"/>
    </row>
    <row r="566" spans="1:31" x14ac:dyDescent="0.25">
      <c r="A566" s="22"/>
      <c r="B566" s="30" t="s">
        <v>11</v>
      </c>
      <c r="C566" s="31" t="s">
        <v>6209</v>
      </c>
      <c r="D566" s="31" t="s">
        <v>6210</v>
      </c>
      <c r="E566" s="30" t="s">
        <v>52</v>
      </c>
      <c r="F566" s="31" t="s">
        <v>6211</v>
      </c>
      <c r="G566" s="31" t="s">
        <v>6212</v>
      </c>
      <c r="H566" s="31" t="s">
        <v>250</v>
      </c>
      <c r="I566" s="32" t="s">
        <v>13</v>
      </c>
      <c r="J566" s="32" t="s">
        <v>251</v>
      </c>
      <c r="K566" s="30" t="s">
        <v>6208</v>
      </c>
      <c r="L566" s="30">
        <v>20001974</v>
      </c>
      <c r="M566" s="30">
        <v>3</v>
      </c>
      <c r="N566" s="30">
        <v>5790</v>
      </c>
      <c r="O566" s="33">
        <v>8760</v>
      </c>
      <c r="P566" s="34">
        <f t="shared" si="16"/>
        <v>7275</v>
      </c>
      <c r="Q566" s="118">
        <v>0.41898406402138177</v>
      </c>
      <c r="R566" s="125"/>
      <c r="S566" s="125"/>
      <c r="T566" s="125"/>
      <c r="U566" s="125"/>
      <c r="V566" s="125"/>
      <c r="W566" s="125"/>
      <c r="X566" s="125"/>
      <c r="Y566" s="125"/>
      <c r="Z566" s="125"/>
      <c r="AA566" s="125"/>
      <c r="AB566" s="125"/>
      <c r="AC566" s="126">
        <f t="shared" si="17"/>
        <v>0</v>
      </c>
      <c r="AD566" s="125"/>
      <c r="AE566" s="113"/>
    </row>
    <row r="567" spans="1:31" x14ac:dyDescent="0.25">
      <c r="A567" s="22"/>
      <c r="B567" s="30" t="s">
        <v>11</v>
      </c>
      <c r="C567" s="31" t="s">
        <v>6213</v>
      </c>
      <c r="D567" s="31" t="s">
        <v>6213</v>
      </c>
      <c r="E567" s="30"/>
      <c r="F567" s="31" t="s">
        <v>6214</v>
      </c>
      <c r="G567" s="31" t="s">
        <v>6215</v>
      </c>
      <c r="H567" s="31" t="s">
        <v>221</v>
      </c>
      <c r="I567" s="32" t="s">
        <v>13</v>
      </c>
      <c r="J567" s="32" t="s">
        <v>4400</v>
      </c>
      <c r="K567" s="30" t="s">
        <v>223</v>
      </c>
      <c r="L567" s="30">
        <v>20002096</v>
      </c>
      <c r="M567" s="30">
        <v>1</v>
      </c>
      <c r="N567" s="30">
        <v>4719</v>
      </c>
      <c r="O567" s="33">
        <v>5041</v>
      </c>
      <c r="P567" s="34">
        <f t="shared" si="16"/>
        <v>4880</v>
      </c>
      <c r="Q567" s="118">
        <v>5.9811657934987501E-2</v>
      </c>
      <c r="R567" s="125"/>
      <c r="S567" s="125"/>
      <c r="T567" s="125"/>
      <c r="U567" s="125"/>
      <c r="V567" s="125"/>
      <c r="W567" s="125"/>
      <c r="X567" s="125"/>
      <c r="Y567" s="125"/>
      <c r="Z567" s="125"/>
      <c r="AA567" s="125"/>
      <c r="AB567" s="125"/>
      <c r="AC567" s="126">
        <f t="shared" si="17"/>
        <v>0</v>
      </c>
      <c r="AD567" s="125"/>
      <c r="AE567" s="113"/>
    </row>
    <row r="568" spans="1:31" x14ac:dyDescent="0.25">
      <c r="A568" s="22"/>
      <c r="B568" s="30" t="s">
        <v>11</v>
      </c>
      <c r="C568" s="31" t="s">
        <v>6217</v>
      </c>
      <c r="D568" s="31"/>
      <c r="E568" s="30"/>
      <c r="F568" s="31"/>
      <c r="G568" s="31"/>
      <c r="H568" s="31"/>
      <c r="I568" s="32" t="s">
        <v>13</v>
      </c>
      <c r="J568" s="32" t="s">
        <v>4400</v>
      </c>
      <c r="K568" s="30" t="s">
        <v>6216</v>
      </c>
      <c r="L568" s="30">
        <v>20002599</v>
      </c>
      <c r="M568" s="30">
        <v>3</v>
      </c>
      <c r="N568" s="30">
        <v>900</v>
      </c>
      <c r="O568" s="33">
        <v>3900</v>
      </c>
      <c r="P568" s="34">
        <f t="shared" si="16"/>
        <v>2400</v>
      </c>
      <c r="Q568" s="118">
        <v>0.10079313411924565</v>
      </c>
      <c r="R568" s="125"/>
      <c r="S568" s="125"/>
      <c r="T568" s="125"/>
      <c r="U568" s="125"/>
      <c r="V568" s="125"/>
      <c r="W568" s="125"/>
      <c r="X568" s="125"/>
      <c r="Y568" s="125"/>
      <c r="Z568" s="125"/>
      <c r="AA568" s="125"/>
      <c r="AB568" s="125"/>
      <c r="AC568" s="126">
        <f t="shared" si="17"/>
        <v>0</v>
      </c>
      <c r="AD568" s="125"/>
      <c r="AE568" s="113"/>
    </row>
    <row r="569" spans="1:31" x14ac:dyDescent="0.25">
      <c r="A569" s="22"/>
      <c r="B569" s="30" t="s">
        <v>11</v>
      </c>
      <c r="C569" s="31" t="s">
        <v>6219</v>
      </c>
      <c r="D569" s="31" t="s">
        <v>6220</v>
      </c>
      <c r="E569" s="30" t="s">
        <v>6221</v>
      </c>
      <c r="F569" s="31" t="s">
        <v>5859</v>
      </c>
      <c r="G569" s="31" t="s">
        <v>5859</v>
      </c>
      <c r="H569" s="31" t="s">
        <v>1093</v>
      </c>
      <c r="I569" s="32" t="s">
        <v>13</v>
      </c>
      <c r="J569" s="32" t="s">
        <v>4400</v>
      </c>
      <c r="K569" s="30" t="s">
        <v>6218</v>
      </c>
      <c r="L569" s="30">
        <v>20003641</v>
      </c>
      <c r="M569" s="30">
        <v>2</v>
      </c>
      <c r="N569" s="30"/>
      <c r="O569" s="33">
        <v>11</v>
      </c>
      <c r="P569" s="34">
        <f t="shared" si="16"/>
        <v>11</v>
      </c>
      <c r="Q569" s="118">
        <v>2.6239425997831863E-2</v>
      </c>
      <c r="R569" s="125"/>
      <c r="S569" s="125"/>
      <c r="T569" s="125"/>
      <c r="U569" s="125"/>
      <c r="V569" s="125"/>
      <c r="W569" s="125"/>
      <c r="X569" s="125"/>
      <c r="Y569" s="125"/>
      <c r="Z569" s="125"/>
      <c r="AA569" s="125"/>
      <c r="AB569" s="125"/>
      <c r="AC569" s="126">
        <f t="shared" si="17"/>
        <v>0</v>
      </c>
      <c r="AD569" s="125"/>
      <c r="AE569" s="113"/>
    </row>
    <row r="570" spans="1:31" x14ac:dyDescent="0.25">
      <c r="A570" s="22"/>
      <c r="B570" s="30" t="s">
        <v>11</v>
      </c>
      <c r="C570" s="31" t="s">
        <v>6222</v>
      </c>
      <c r="D570" s="31" t="s">
        <v>6222</v>
      </c>
      <c r="E570" s="30"/>
      <c r="F570" s="31" t="s">
        <v>5051</v>
      </c>
      <c r="G570" s="31" t="s">
        <v>1154</v>
      </c>
      <c r="H570" s="31" t="s">
        <v>6223</v>
      </c>
      <c r="I570" s="32" t="s">
        <v>13</v>
      </c>
      <c r="J570" s="32" t="s">
        <v>4400</v>
      </c>
      <c r="K570" s="30" t="s">
        <v>1156</v>
      </c>
      <c r="L570" s="30">
        <v>20003804</v>
      </c>
      <c r="M570" s="30">
        <v>1</v>
      </c>
      <c r="N570" s="30"/>
      <c r="O570" s="33">
        <v>4</v>
      </c>
      <c r="P570" s="34">
        <f t="shared" si="16"/>
        <v>4</v>
      </c>
      <c r="Q570" s="118">
        <v>2.1929886921342147E-4</v>
      </c>
      <c r="R570" s="125"/>
      <c r="S570" s="125"/>
      <c r="T570" s="125"/>
      <c r="U570" s="125"/>
      <c r="V570" s="125"/>
      <c r="W570" s="125"/>
      <c r="X570" s="125"/>
      <c r="Y570" s="125"/>
      <c r="Z570" s="125"/>
      <c r="AA570" s="125"/>
      <c r="AB570" s="125"/>
      <c r="AC570" s="126">
        <f t="shared" si="17"/>
        <v>0</v>
      </c>
      <c r="AD570" s="125"/>
      <c r="AE570" s="113"/>
    </row>
    <row r="571" spans="1:31" x14ac:dyDescent="0.25">
      <c r="A571" s="22"/>
      <c r="B571" s="30" t="s">
        <v>11</v>
      </c>
      <c r="C571" s="31" t="s">
        <v>6224</v>
      </c>
      <c r="D571" s="31" t="s">
        <v>6224</v>
      </c>
      <c r="E571" s="30"/>
      <c r="F571" s="31" t="s">
        <v>5051</v>
      </c>
      <c r="G571" s="31" t="s">
        <v>6225</v>
      </c>
      <c r="H571" s="31" t="s">
        <v>6226</v>
      </c>
      <c r="I571" s="32" t="s">
        <v>13</v>
      </c>
      <c r="J571" s="32" t="s">
        <v>4400</v>
      </c>
      <c r="K571" s="30" t="s">
        <v>1210</v>
      </c>
      <c r="L571" s="30">
        <v>20003828</v>
      </c>
      <c r="M571" s="30">
        <v>1</v>
      </c>
      <c r="N571" s="30"/>
      <c r="O571" s="33">
        <v>3</v>
      </c>
      <c r="P571" s="34">
        <f t="shared" si="16"/>
        <v>3</v>
      </c>
      <c r="Q571" s="118">
        <v>2.0098003338369459E-3</v>
      </c>
      <c r="R571" s="125"/>
      <c r="S571" s="125"/>
      <c r="T571" s="125"/>
      <c r="U571" s="125"/>
      <c r="V571" s="125"/>
      <c r="W571" s="125"/>
      <c r="X571" s="125"/>
      <c r="Y571" s="125"/>
      <c r="Z571" s="125"/>
      <c r="AA571" s="125"/>
      <c r="AB571" s="125"/>
      <c r="AC571" s="126">
        <f t="shared" si="17"/>
        <v>0</v>
      </c>
      <c r="AD571" s="125"/>
      <c r="AE571" s="113"/>
    </row>
    <row r="572" spans="1:31" x14ac:dyDescent="0.25">
      <c r="A572" s="22"/>
      <c r="B572" s="30" t="s">
        <v>11</v>
      </c>
      <c r="C572" s="31" t="s">
        <v>6227</v>
      </c>
      <c r="D572" s="31" t="s">
        <v>1139</v>
      </c>
      <c r="E572" s="30" t="s">
        <v>5453</v>
      </c>
      <c r="F572" s="31" t="s">
        <v>18</v>
      </c>
      <c r="G572" s="31" t="s">
        <v>1140</v>
      </c>
      <c r="H572" s="31" t="s">
        <v>6228</v>
      </c>
      <c r="I572" s="32" t="s">
        <v>13</v>
      </c>
      <c r="J572" s="32" t="s">
        <v>639</v>
      </c>
      <c r="K572" s="30" t="s">
        <v>1141</v>
      </c>
      <c r="L572" s="30">
        <v>20004817</v>
      </c>
      <c r="M572" s="30">
        <v>1</v>
      </c>
      <c r="N572" s="30">
        <v>75</v>
      </c>
      <c r="O572" s="33">
        <v>56</v>
      </c>
      <c r="P572" s="34">
        <f t="shared" si="16"/>
        <v>65.5</v>
      </c>
      <c r="Q572" s="118">
        <v>2.1499116055617933E-2</v>
      </c>
      <c r="R572" s="125"/>
      <c r="S572" s="125"/>
      <c r="T572" s="125"/>
      <c r="U572" s="125"/>
      <c r="V572" s="125"/>
      <c r="W572" s="125"/>
      <c r="X572" s="125"/>
      <c r="Y572" s="125"/>
      <c r="Z572" s="125"/>
      <c r="AA572" s="125"/>
      <c r="AB572" s="125"/>
      <c r="AC572" s="126">
        <f t="shared" si="17"/>
        <v>0</v>
      </c>
      <c r="AD572" s="125"/>
      <c r="AE572" s="113"/>
    </row>
    <row r="573" spans="1:31" x14ac:dyDescent="0.25">
      <c r="A573" s="22"/>
      <c r="B573" s="30" t="s">
        <v>11</v>
      </c>
      <c r="C573" s="31" t="s">
        <v>6229</v>
      </c>
      <c r="D573" s="31" t="s">
        <v>1016</v>
      </c>
      <c r="E573" s="30" t="s">
        <v>5005</v>
      </c>
      <c r="F573" s="31" t="s">
        <v>18</v>
      </c>
      <c r="G573" s="31" t="s">
        <v>1017</v>
      </c>
      <c r="H573" s="31" t="s">
        <v>1018</v>
      </c>
      <c r="I573" s="32" t="s">
        <v>13</v>
      </c>
      <c r="J573" s="32" t="s">
        <v>639</v>
      </c>
      <c r="K573" s="30" t="s">
        <v>1019</v>
      </c>
      <c r="L573" s="30">
        <v>20004819</v>
      </c>
      <c r="M573" s="30">
        <v>1</v>
      </c>
      <c r="N573" s="30">
        <v>374</v>
      </c>
      <c r="O573" s="33">
        <v>296</v>
      </c>
      <c r="P573" s="34">
        <f t="shared" si="16"/>
        <v>335</v>
      </c>
      <c r="Q573" s="118">
        <v>2.4993642657932569E-2</v>
      </c>
      <c r="R573" s="125"/>
      <c r="S573" s="125"/>
      <c r="T573" s="125"/>
      <c r="U573" s="125"/>
      <c r="V573" s="125"/>
      <c r="W573" s="125"/>
      <c r="X573" s="125"/>
      <c r="Y573" s="125"/>
      <c r="Z573" s="125"/>
      <c r="AA573" s="125"/>
      <c r="AB573" s="125"/>
      <c r="AC573" s="126">
        <f t="shared" si="17"/>
        <v>0</v>
      </c>
      <c r="AD573" s="125"/>
      <c r="AE573" s="113"/>
    </row>
    <row r="574" spans="1:31" x14ac:dyDescent="0.25">
      <c r="A574" s="22"/>
      <c r="B574" s="30" t="s">
        <v>11</v>
      </c>
      <c r="C574" s="31" t="s">
        <v>6105</v>
      </c>
      <c r="D574" s="31" t="s">
        <v>6231</v>
      </c>
      <c r="E574" s="30"/>
      <c r="F574" s="31"/>
      <c r="G574" s="31" t="s">
        <v>4946</v>
      </c>
      <c r="H574" s="31"/>
      <c r="I574" s="32" t="s">
        <v>13</v>
      </c>
      <c r="J574" s="32" t="s">
        <v>4400</v>
      </c>
      <c r="K574" s="30" t="s">
        <v>6230</v>
      </c>
      <c r="L574" s="30">
        <v>20005880</v>
      </c>
      <c r="M574" s="30">
        <v>1</v>
      </c>
      <c r="N574" s="30"/>
      <c r="O574" s="33">
        <v>10</v>
      </c>
      <c r="P574" s="34">
        <f t="shared" si="16"/>
        <v>10</v>
      </c>
      <c r="Q574" s="118">
        <v>1.6160958239599674E-3</v>
      </c>
      <c r="R574" s="125"/>
      <c r="S574" s="125"/>
      <c r="T574" s="125"/>
      <c r="U574" s="125"/>
      <c r="V574" s="125"/>
      <c r="W574" s="125"/>
      <c r="X574" s="125"/>
      <c r="Y574" s="125"/>
      <c r="Z574" s="125"/>
      <c r="AA574" s="125"/>
      <c r="AB574" s="125"/>
      <c r="AC574" s="126">
        <f t="shared" si="17"/>
        <v>0</v>
      </c>
      <c r="AD574" s="125"/>
      <c r="AE574" s="113"/>
    </row>
    <row r="575" spans="1:31" x14ac:dyDescent="0.25">
      <c r="A575" s="22"/>
      <c r="B575" s="30" t="s">
        <v>11</v>
      </c>
      <c r="C575" s="31" t="s">
        <v>6233</v>
      </c>
      <c r="D575" s="31" t="s">
        <v>6234</v>
      </c>
      <c r="E575" s="30"/>
      <c r="F575" s="31"/>
      <c r="G575" s="31"/>
      <c r="H575" s="31" t="s">
        <v>6235</v>
      </c>
      <c r="I575" s="32" t="s">
        <v>13</v>
      </c>
      <c r="J575" s="32" t="s">
        <v>4400</v>
      </c>
      <c r="K575" s="30" t="s">
        <v>6232</v>
      </c>
      <c r="L575" s="30">
        <v>20006313</v>
      </c>
      <c r="M575" s="30">
        <v>1</v>
      </c>
      <c r="N575" s="30">
        <v>2250</v>
      </c>
      <c r="O575" s="33">
        <v>3060</v>
      </c>
      <c r="P575" s="34">
        <f t="shared" si="16"/>
        <v>2655</v>
      </c>
      <c r="Q575" s="118">
        <v>4.6187188524360392E-2</v>
      </c>
      <c r="R575" s="125"/>
      <c r="S575" s="125"/>
      <c r="T575" s="125"/>
      <c r="U575" s="125"/>
      <c r="V575" s="125"/>
      <c r="W575" s="125"/>
      <c r="X575" s="125"/>
      <c r="Y575" s="125"/>
      <c r="Z575" s="125"/>
      <c r="AA575" s="125"/>
      <c r="AB575" s="125"/>
      <c r="AC575" s="126">
        <f t="shared" si="17"/>
        <v>0</v>
      </c>
      <c r="AD575" s="125"/>
      <c r="AE575" s="113"/>
    </row>
    <row r="576" spans="1:31" x14ac:dyDescent="0.25">
      <c r="A576" s="22"/>
      <c r="B576" s="30" t="s">
        <v>11</v>
      </c>
      <c r="C576" s="31" t="s">
        <v>6237</v>
      </c>
      <c r="D576" s="31" t="s">
        <v>6238</v>
      </c>
      <c r="E576" s="30"/>
      <c r="F576" s="31"/>
      <c r="G576" s="31"/>
      <c r="H576" s="31" t="s">
        <v>6239</v>
      </c>
      <c r="I576" s="32" t="s">
        <v>13</v>
      </c>
      <c r="J576" s="32" t="s">
        <v>4400</v>
      </c>
      <c r="K576" s="30" t="s">
        <v>6236</v>
      </c>
      <c r="L576" s="30">
        <v>20006314</v>
      </c>
      <c r="M576" s="30">
        <v>1</v>
      </c>
      <c r="N576" s="30">
        <v>2100</v>
      </c>
      <c r="O576" s="33">
        <v>2100</v>
      </c>
      <c r="P576" s="34">
        <f t="shared" si="16"/>
        <v>2100</v>
      </c>
      <c r="Q576" s="118">
        <v>4.8709652681058042E-2</v>
      </c>
      <c r="R576" s="125"/>
      <c r="S576" s="125"/>
      <c r="T576" s="125"/>
      <c r="U576" s="125"/>
      <c r="V576" s="125"/>
      <c r="W576" s="125"/>
      <c r="X576" s="125"/>
      <c r="Y576" s="125"/>
      <c r="Z576" s="125"/>
      <c r="AA576" s="125"/>
      <c r="AB576" s="125"/>
      <c r="AC576" s="126">
        <f t="shared" si="17"/>
        <v>0</v>
      </c>
      <c r="AD576" s="125"/>
      <c r="AE576" s="113"/>
    </row>
    <row r="577" spans="1:31" x14ac:dyDescent="0.25">
      <c r="A577" s="22"/>
      <c r="B577" s="30" t="s">
        <v>11</v>
      </c>
      <c r="C577" s="31" t="s">
        <v>5769</v>
      </c>
      <c r="D577" s="31" t="s">
        <v>1163</v>
      </c>
      <c r="E577" s="30" t="s">
        <v>35</v>
      </c>
      <c r="F577" s="31" t="s">
        <v>15</v>
      </c>
      <c r="G577" s="31" t="s">
        <v>6241</v>
      </c>
      <c r="H577" s="31" t="s">
        <v>1164</v>
      </c>
      <c r="I577" s="32" t="s">
        <v>13</v>
      </c>
      <c r="J577" s="32" t="s">
        <v>865</v>
      </c>
      <c r="K577" s="30" t="s">
        <v>6240</v>
      </c>
      <c r="L577" s="30">
        <v>20006926</v>
      </c>
      <c r="M577" s="30">
        <v>1</v>
      </c>
      <c r="N577" s="30">
        <v>104</v>
      </c>
      <c r="O577" s="33">
        <v>57</v>
      </c>
      <c r="P577" s="34">
        <f t="shared" si="16"/>
        <v>80.5</v>
      </c>
      <c r="Q577" s="118">
        <v>1.3572588007473857E-2</v>
      </c>
      <c r="R577" s="125"/>
      <c r="S577" s="125"/>
      <c r="T577" s="125"/>
      <c r="U577" s="125"/>
      <c r="V577" s="125"/>
      <c r="W577" s="125"/>
      <c r="X577" s="125"/>
      <c r="Y577" s="125"/>
      <c r="Z577" s="125"/>
      <c r="AA577" s="125"/>
      <c r="AB577" s="125"/>
      <c r="AC577" s="126">
        <f t="shared" si="17"/>
        <v>0</v>
      </c>
      <c r="AD577" s="125"/>
      <c r="AE577" s="113"/>
    </row>
    <row r="578" spans="1:31" x14ac:dyDescent="0.25">
      <c r="A578" s="22"/>
      <c r="B578" s="30" t="s">
        <v>11</v>
      </c>
      <c r="C578" s="31" t="s">
        <v>6243</v>
      </c>
      <c r="D578" s="31" t="s">
        <v>6244</v>
      </c>
      <c r="E578" s="30" t="s">
        <v>6245</v>
      </c>
      <c r="F578" s="31" t="s">
        <v>989</v>
      </c>
      <c r="G578" s="31" t="s">
        <v>6246</v>
      </c>
      <c r="H578" s="31" t="s">
        <v>990</v>
      </c>
      <c r="I578" s="32" t="s">
        <v>13</v>
      </c>
      <c r="J578" s="32" t="s">
        <v>6247</v>
      </c>
      <c r="K578" s="30" t="s">
        <v>6242</v>
      </c>
      <c r="L578" s="30">
        <v>20006939</v>
      </c>
      <c r="M578" s="30">
        <v>3</v>
      </c>
      <c r="N578" s="30"/>
      <c r="O578" s="33">
        <v>7</v>
      </c>
      <c r="P578" s="34">
        <f t="shared" si="16"/>
        <v>7</v>
      </c>
      <c r="Q578" s="118">
        <v>4.1624612291085968E-3</v>
      </c>
      <c r="R578" s="125"/>
      <c r="S578" s="125"/>
      <c r="T578" s="125"/>
      <c r="U578" s="125"/>
      <c r="V578" s="125"/>
      <c r="W578" s="125"/>
      <c r="X578" s="125"/>
      <c r="Y578" s="125"/>
      <c r="Z578" s="125"/>
      <c r="AA578" s="125"/>
      <c r="AB578" s="125"/>
      <c r="AC578" s="126">
        <f t="shared" si="17"/>
        <v>0</v>
      </c>
      <c r="AD578" s="125"/>
      <c r="AE578" s="113"/>
    </row>
    <row r="579" spans="1:31" x14ac:dyDescent="0.25">
      <c r="A579" s="22"/>
      <c r="B579" s="30" t="s">
        <v>11</v>
      </c>
      <c r="C579" s="31" t="s">
        <v>5233</v>
      </c>
      <c r="D579" s="31" t="s">
        <v>1186</v>
      </c>
      <c r="E579" s="30" t="s">
        <v>218</v>
      </c>
      <c r="F579" s="31" t="s">
        <v>93</v>
      </c>
      <c r="G579" s="31" t="s">
        <v>6249</v>
      </c>
      <c r="H579" s="31" t="s">
        <v>1187</v>
      </c>
      <c r="I579" s="32" t="s">
        <v>13</v>
      </c>
      <c r="J579" s="32" t="s">
        <v>941</v>
      </c>
      <c r="K579" s="30" t="s">
        <v>6248</v>
      </c>
      <c r="L579" s="30">
        <v>20007276</v>
      </c>
      <c r="M579" s="30">
        <v>2</v>
      </c>
      <c r="N579" s="30"/>
      <c r="O579" s="33">
        <v>30</v>
      </c>
      <c r="P579" s="34">
        <f t="shared" si="16"/>
        <v>30</v>
      </c>
      <c r="Q579" s="118">
        <v>2.8993840881582169E-3</v>
      </c>
      <c r="R579" s="125"/>
      <c r="S579" s="125"/>
      <c r="T579" s="125"/>
      <c r="U579" s="125"/>
      <c r="V579" s="125"/>
      <c r="W579" s="125"/>
      <c r="X579" s="125"/>
      <c r="Y579" s="125"/>
      <c r="Z579" s="125"/>
      <c r="AA579" s="125"/>
      <c r="AB579" s="125"/>
      <c r="AC579" s="126">
        <f t="shared" si="17"/>
        <v>0</v>
      </c>
      <c r="AD579" s="125"/>
      <c r="AE579" s="113"/>
    </row>
    <row r="580" spans="1:31" x14ac:dyDescent="0.25">
      <c r="A580" s="22"/>
      <c r="B580" s="30" t="s">
        <v>11</v>
      </c>
      <c r="C580" s="31" t="s">
        <v>3929</v>
      </c>
      <c r="D580" s="31" t="s">
        <v>441</v>
      </c>
      <c r="E580" s="30" t="s">
        <v>58</v>
      </c>
      <c r="F580" s="31" t="s">
        <v>93</v>
      </c>
      <c r="G580" s="31" t="s">
        <v>6251</v>
      </c>
      <c r="H580" s="31" t="s">
        <v>442</v>
      </c>
      <c r="I580" s="32" t="s">
        <v>13</v>
      </c>
      <c r="J580" s="32" t="s">
        <v>83</v>
      </c>
      <c r="K580" s="30" t="s">
        <v>6250</v>
      </c>
      <c r="L580" s="30">
        <v>20007815</v>
      </c>
      <c r="M580" s="30">
        <v>1</v>
      </c>
      <c r="N580" s="30">
        <v>107</v>
      </c>
      <c r="O580" s="33">
        <v>272</v>
      </c>
      <c r="P580" s="34">
        <f t="shared" si="16"/>
        <v>189.5</v>
      </c>
      <c r="Q580" s="118">
        <v>0.11098274859502907</v>
      </c>
      <c r="R580" s="125"/>
      <c r="S580" s="125"/>
      <c r="T580" s="125"/>
      <c r="U580" s="125"/>
      <c r="V580" s="125"/>
      <c r="W580" s="125"/>
      <c r="X580" s="125"/>
      <c r="Y580" s="125"/>
      <c r="Z580" s="125"/>
      <c r="AA580" s="125"/>
      <c r="AB580" s="125"/>
      <c r="AC580" s="126">
        <f t="shared" si="17"/>
        <v>0</v>
      </c>
      <c r="AD580" s="125"/>
      <c r="AE580" s="113"/>
    </row>
    <row r="581" spans="1:31" x14ac:dyDescent="0.25">
      <c r="A581" s="22"/>
      <c r="B581" s="30" t="s">
        <v>11</v>
      </c>
      <c r="C581" s="31" t="s">
        <v>6065</v>
      </c>
      <c r="D581" s="31" t="s">
        <v>609</v>
      </c>
      <c r="E581" s="30" t="s">
        <v>113</v>
      </c>
      <c r="F581" s="31" t="s">
        <v>93</v>
      </c>
      <c r="G581" s="31" t="s">
        <v>610</v>
      </c>
      <c r="H581" s="31" t="s">
        <v>6252</v>
      </c>
      <c r="I581" s="32" t="s">
        <v>13</v>
      </c>
      <c r="J581" s="32" t="s">
        <v>95</v>
      </c>
      <c r="K581" s="30" t="s">
        <v>611</v>
      </c>
      <c r="L581" s="30">
        <v>20008398</v>
      </c>
      <c r="M581" s="30">
        <v>1</v>
      </c>
      <c r="N581" s="30">
        <v>60</v>
      </c>
      <c r="O581" s="33">
        <v>73</v>
      </c>
      <c r="P581" s="34">
        <f t="shared" si="16"/>
        <v>66.5</v>
      </c>
      <c r="Q581" s="118">
        <v>3.2894391081393806E-3</v>
      </c>
      <c r="R581" s="125"/>
      <c r="S581" s="125"/>
      <c r="T581" s="125"/>
      <c r="U581" s="125"/>
      <c r="V581" s="125"/>
      <c r="W581" s="125"/>
      <c r="X581" s="125"/>
      <c r="Y581" s="125"/>
      <c r="Z581" s="125"/>
      <c r="AA581" s="125"/>
      <c r="AB581" s="125"/>
      <c r="AC581" s="126">
        <f t="shared" si="17"/>
        <v>0</v>
      </c>
      <c r="AD581" s="125"/>
      <c r="AE581" s="113"/>
    </row>
    <row r="582" spans="1:31" x14ac:dyDescent="0.25">
      <c r="A582" s="22"/>
      <c r="B582" s="30" t="s">
        <v>11</v>
      </c>
      <c r="C582" s="31" t="s">
        <v>6253</v>
      </c>
      <c r="D582" s="31" t="s">
        <v>510</v>
      </c>
      <c r="E582" s="30" t="s">
        <v>511</v>
      </c>
      <c r="F582" s="31" t="s">
        <v>305</v>
      </c>
      <c r="G582" s="31" t="s">
        <v>6254</v>
      </c>
      <c r="H582" s="31" t="s">
        <v>512</v>
      </c>
      <c r="I582" s="32" t="s">
        <v>13</v>
      </c>
      <c r="J582" s="32" t="s">
        <v>513</v>
      </c>
      <c r="K582" s="30" t="s">
        <v>514</v>
      </c>
      <c r="L582" s="30">
        <v>20009282</v>
      </c>
      <c r="M582" s="30">
        <v>1</v>
      </c>
      <c r="N582" s="30">
        <v>27</v>
      </c>
      <c r="O582" s="33">
        <v>45</v>
      </c>
      <c r="P582" s="34">
        <f t="shared" si="16"/>
        <v>36</v>
      </c>
      <c r="Q582" s="118">
        <v>3.7042599641206007E-2</v>
      </c>
      <c r="R582" s="125"/>
      <c r="S582" s="125"/>
      <c r="T582" s="125"/>
      <c r="U582" s="125"/>
      <c r="V582" s="125"/>
      <c r="W582" s="125"/>
      <c r="X582" s="125"/>
      <c r="Y582" s="125"/>
      <c r="Z582" s="125"/>
      <c r="AA582" s="125"/>
      <c r="AB582" s="125"/>
      <c r="AC582" s="126">
        <f t="shared" si="17"/>
        <v>0</v>
      </c>
      <c r="AD582" s="125"/>
      <c r="AE582" s="113"/>
    </row>
    <row r="583" spans="1:31" x14ac:dyDescent="0.25">
      <c r="A583" s="22"/>
      <c r="B583" s="30" t="s">
        <v>11</v>
      </c>
      <c r="C583" s="31" t="s">
        <v>5054</v>
      </c>
      <c r="D583" s="31" t="s">
        <v>472</v>
      </c>
      <c r="E583" s="30" t="s">
        <v>5083</v>
      </c>
      <c r="F583" s="31" t="s">
        <v>186</v>
      </c>
      <c r="G583" s="31" t="s">
        <v>6256</v>
      </c>
      <c r="H583" s="31" t="s">
        <v>6257</v>
      </c>
      <c r="I583" s="32" t="s">
        <v>13</v>
      </c>
      <c r="J583" s="32" t="s">
        <v>276</v>
      </c>
      <c r="K583" s="30" t="s">
        <v>6255</v>
      </c>
      <c r="L583" s="30">
        <v>20009479</v>
      </c>
      <c r="M583" s="30">
        <v>1</v>
      </c>
      <c r="N583" s="30">
        <v>29</v>
      </c>
      <c r="O583" s="33">
        <v>75</v>
      </c>
      <c r="P583" s="34">
        <f t="shared" si="16"/>
        <v>52</v>
      </c>
      <c r="Q583" s="118">
        <v>1.9797814581767225E-2</v>
      </c>
      <c r="R583" s="125"/>
      <c r="S583" s="125"/>
      <c r="T583" s="125"/>
      <c r="U583" s="125"/>
      <c r="V583" s="125"/>
      <c r="W583" s="125"/>
      <c r="X583" s="125"/>
      <c r="Y583" s="125"/>
      <c r="Z583" s="125"/>
      <c r="AA583" s="125"/>
      <c r="AB583" s="125"/>
      <c r="AC583" s="126">
        <f t="shared" si="17"/>
        <v>0</v>
      </c>
      <c r="AD583" s="125"/>
      <c r="AE583" s="113"/>
    </row>
    <row r="584" spans="1:31" x14ac:dyDescent="0.25">
      <c r="A584" s="22"/>
      <c r="B584" s="30" t="s">
        <v>11</v>
      </c>
      <c r="C584" s="31" t="s">
        <v>6258</v>
      </c>
      <c r="D584" s="31" t="s">
        <v>831</v>
      </c>
      <c r="E584" s="30" t="s">
        <v>6259</v>
      </c>
      <c r="F584" s="31" t="s">
        <v>18</v>
      </c>
      <c r="G584" s="31" t="s">
        <v>832</v>
      </c>
      <c r="H584" s="31" t="s">
        <v>833</v>
      </c>
      <c r="I584" s="32" t="s">
        <v>13</v>
      </c>
      <c r="J584" s="32" t="s">
        <v>834</v>
      </c>
      <c r="K584" s="30" t="s">
        <v>835</v>
      </c>
      <c r="L584" s="30">
        <v>20009816</v>
      </c>
      <c r="M584" s="30">
        <v>1</v>
      </c>
      <c r="N584" s="30">
        <v>300</v>
      </c>
      <c r="O584" s="33">
        <v>447</v>
      </c>
      <c r="P584" s="34">
        <f t="shared" ref="P584:P647" si="18">AVERAGE(N584:O584)</f>
        <v>373.5</v>
      </c>
      <c r="Q584" s="118">
        <v>0.4238701851608575</v>
      </c>
      <c r="R584" s="125"/>
      <c r="S584" s="125"/>
      <c r="T584" s="125"/>
      <c r="U584" s="125"/>
      <c r="V584" s="125"/>
      <c r="W584" s="125"/>
      <c r="X584" s="125"/>
      <c r="Y584" s="125"/>
      <c r="Z584" s="125"/>
      <c r="AA584" s="125"/>
      <c r="AB584" s="125"/>
      <c r="AC584" s="126">
        <f t="shared" ref="AC584:AC647" si="19">AB584*P584</f>
        <v>0</v>
      </c>
      <c r="AD584" s="125"/>
      <c r="AE584" s="113"/>
    </row>
    <row r="585" spans="1:31" x14ac:dyDescent="0.25">
      <c r="A585" s="22"/>
      <c r="B585" s="30" t="s">
        <v>11</v>
      </c>
      <c r="C585" s="31" t="s">
        <v>6260</v>
      </c>
      <c r="D585" s="31" t="s">
        <v>6261</v>
      </c>
      <c r="E585" s="30"/>
      <c r="F585" s="31"/>
      <c r="G585" s="31"/>
      <c r="H585" s="31" t="s">
        <v>6262</v>
      </c>
      <c r="I585" s="32" t="s">
        <v>13</v>
      </c>
      <c r="J585" s="32" t="s">
        <v>4400</v>
      </c>
      <c r="K585" s="30" t="s">
        <v>771</v>
      </c>
      <c r="L585" s="30">
        <v>20010102</v>
      </c>
      <c r="M585" s="30">
        <v>1</v>
      </c>
      <c r="N585" s="30">
        <v>480</v>
      </c>
      <c r="O585" s="33">
        <v>1440</v>
      </c>
      <c r="P585" s="34">
        <f t="shared" si="18"/>
        <v>960</v>
      </c>
      <c r="Q585" s="118">
        <v>9.6154119578192504E-2</v>
      </c>
      <c r="R585" s="125"/>
      <c r="S585" s="125"/>
      <c r="T585" s="125"/>
      <c r="U585" s="125"/>
      <c r="V585" s="125"/>
      <c r="W585" s="125"/>
      <c r="X585" s="125"/>
      <c r="Y585" s="125"/>
      <c r="Z585" s="125"/>
      <c r="AA585" s="125"/>
      <c r="AB585" s="125"/>
      <c r="AC585" s="126">
        <f t="shared" si="19"/>
        <v>0</v>
      </c>
      <c r="AD585" s="125"/>
      <c r="AE585" s="113"/>
    </row>
    <row r="586" spans="1:31" x14ac:dyDescent="0.25">
      <c r="A586" s="22"/>
      <c r="B586" s="30" t="s">
        <v>11</v>
      </c>
      <c r="C586" s="31" t="s">
        <v>6263</v>
      </c>
      <c r="D586" s="31" t="s">
        <v>6264</v>
      </c>
      <c r="E586" s="30"/>
      <c r="F586" s="31"/>
      <c r="G586" s="31"/>
      <c r="H586" s="31" t="s">
        <v>6265</v>
      </c>
      <c r="I586" s="32" t="s">
        <v>13</v>
      </c>
      <c r="J586" s="32" t="s">
        <v>4400</v>
      </c>
      <c r="K586" s="30" t="s">
        <v>705</v>
      </c>
      <c r="L586" s="30">
        <v>20010103</v>
      </c>
      <c r="M586" s="30">
        <v>1</v>
      </c>
      <c r="N586" s="30">
        <v>510</v>
      </c>
      <c r="O586" s="33">
        <v>1800</v>
      </c>
      <c r="P586" s="34">
        <f t="shared" si="18"/>
        <v>1155</v>
      </c>
      <c r="Q586" s="118">
        <v>0.23137085023502571</v>
      </c>
      <c r="R586" s="125"/>
      <c r="S586" s="125"/>
      <c r="T586" s="125"/>
      <c r="U586" s="125"/>
      <c r="V586" s="125"/>
      <c r="W586" s="125"/>
      <c r="X586" s="125"/>
      <c r="Y586" s="125"/>
      <c r="Z586" s="125"/>
      <c r="AA586" s="125"/>
      <c r="AB586" s="125"/>
      <c r="AC586" s="126">
        <f t="shared" si="19"/>
        <v>0</v>
      </c>
      <c r="AD586" s="125"/>
      <c r="AE586" s="113"/>
    </row>
    <row r="587" spans="1:31" x14ac:dyDescent="0.25">
      <c r="A587" s="22"/>
      <c r="B587" s="30" t="s">
        <v>11</v>
      </c>
      <c r="C587" s="31" t="s">
        <v>6267</v>
      </c>
      <c r="D587" s="31" t="s">
        <v>6268</v>
      </c>
      <c r="E587" s="30"/>
      <c r="F587" s="31"/>
      <c r="G587" s="31"/>
      <c r="H587" s="31" t="s">
        <v>6269</v>
      </c>
      <c r="I587" s="32" t="s">
        <v>13</v>
      </c>
      <c r="J587" s="32" t="s">
        <v>4400</v>
      </c>
      <c r="K587" s="30" t="s">
        <v>6266</v>
      </c>
      <c r="L587" s="30">
        <v>20010105</v>
      </c>
      <c r="M587" s="30">
        <v>1</v>
      </c>
      <c r="N587" s="30"/>
      <c r="O587" s="33">
        <v>240</v>
      </c>
      <c r="P587" s="34">
        <f t="shared" si="18"/>
        <v>240</v>
      </c>
      <c r="Q587" s="118">
        <v>9.6154119578192504E-2</v>
      </c>
      <c r="R587" s="125"/>
      <c r="S587" s="125"/>
      <c r="T587" s="125"/>
      <c r="U587" s="125"/>
      <c r="V587" s="125"/>
      <c r="W587" s="125"/>
      <c r="X587" s="125"/>
      <c r="Y587" s="125"/>
      <c r="Z587" s="125"/>
      <c r="AA587" s="125"/>
      <c r="AB587" s="125"/>
      <c r="AC587" s="126">
        <f t="shared" si="19"/>
        <v>0</v>
      </c>
      <c r="AD587" s="125"/>
      <c r="AE587" s="113"/>
    </row>
    <row r="588" spans="1:31" x14ac:dyDescent="0.25">
      <c r="A588" s="22"/>
      <c r="B588" s="30" t="s">
        <v>11</v>
      </c>
      <c r="C588" s="31" t="s">
        <v>6271</v>
      </c>
      <c r="D588" s="31"/>
      <c r="E588" s="30"/>
      <c r="F588" s="31"/>
      <c r="G588" s="31"/>
      <c r="H588" s="31"/>
      <c r="I588" s="32" t="s">
        <v>13</v>
      </c>
      <c r="J588" s="32" t="s">
        <v>4400</v>
      </c>
      <c r="K588" s="30" t="s">
        <v>6270</v>
      </c>
      <c r="L588" s="30">
        <v>20010357</v>
      </c>
      <c r="M588" s="30">
        <v>3</v>
      </c>
      <c r="N588" s="30">
        <v>1200</v>
      </c>
      <c r="O588" s="33">
        <v>1682</v>
      </c>
      <c r="P588" s="34">
        <f t="shared" si="18"/>
        <v>1441</v>
      </c>
      <c r="Q588" s="118">
        <v>0.36842473608226456</v>
      </c>
      <c r="R588" s="125"/>
      <c r="S588" s="125"/>
      <c r="T588" s="125"/>
      <c r="U588" s="125"/>
      <c r="V588" s="125"/>
      <c r="W588" s="125"/>
      <c r="X588" s="125"/>
      <c r="Y588" s="125"/>
      <c r="Z588" s="125"/>
      <c r="AA588" s="125"/>
      <c r="AB588" s="125"/>
      <c r="AC588" s="126">
        <f t="shared" si="19"/>
        <v>0</v>
      </c>
      <c r="AD588" s="125"/>
      <c r="AE588" s="113"/>
    </row>
    <row r="589" spans="1:31" x14ac:dyDescent="0.25">
      <c r="A589" s="22"/>
      <c r="B589" s="30" t="s">
        <v>11</v>
      </c>
      <c r="C589" s="31" t="s">
        <v>6273</v>
      </c>
      <c r="D589" s="31" t="s">
        <v>1454</v>
      </c>
      <c r="E589" s="30" t="s">
        <v>6274</v>
      </c>
      <c r="F589" s="31" t="s">
        <v>151</v>
      </c>
      <c r="G589" s="31" t="s">
        <v>6275</v>
      </c>
      <c r="H589" s="31" t="s">
        <v>1455</v>
      </c>
      <c r="I589" s="32" t="s">
        <v>13</v>
      </c>
      <c r="J589" s="32" t="s">
        <v>154</v>
      </c>
      <c r="K589" s="30" t="s">
        <v>6272</v>
      </c>
      <c r="L589" s="30">
        <v>20010636</v>
      </c>
      <c r="M589" s="30">
        <v>1</v>
      </c>
      <c r="N589" s="30"/>
      <c r="O589" s="33">
        <v>2</v>
      </c>
      <c r="P589" s="34">
        <f t="shared" si="18"/>
        <v>2</v>
      </c>
      <c r="Q589" s="118">
        <v>8.9353745989603234E-3</v>
      </c>
      <c r="R589" s="125"/>
      <c r="S589" s="125"/>
      <c r="T589" s="125"/>
      <c r="U589" s="125"/>
      <c r="V589" s="125"/>
      <c r="W589" s="125"/>
      <c r="X589" s="125"/>
      <c r="Y589" s="125"/>
      <c r="Z589" s="125"/>
      <c r="AA589" s="125"/>
      <c r="AB589" s="125"/>
      <c r="AC589" s="126">
        <f t="shared" si="19"/>
        <v>0</v>
      </c>
      <c r="AD589" s="125"/>
      <c r="AE589" s="113"/>
    </row>
    <row r="590" spans="1:31" x14ac:dyDescent="0.25">
      <c r="A590" s="22"/>
      <c r="B590" s="30" t="s">
        <v>11</v>
      </c>
      <c r="C590" s="31" t="s">
        <v>6276</v>
      </c>
      <c r="D590" s="31" t="s">
        <v>2910</v>
      </c>
      <c r="E590" s="30" t="s">
        <v>6062</v>
      </c>
      <c r="F590" s="31" t="s">
        <v>21</v>
      </c>
      <c r="G590" s="31" t="s">
        <v>6277</v>
      </c>
      <c r="H590" s="31" t="s">
        <v>331</v>
      </c>
      <c r="I590" s="32" t="s">
        <v>13</v>
      </c>
      <c r="J590" s="32" t="s">
        <v>22</v>
      </c>
      <c r="K590" s="30" t="s">
        <v>333</v>
      </c>
      <c r="L590" s="30">
        <v>20011084</v>
      </c>
      <c r="M590" s="30">
        <v>5</v>
      </c>
      <c r="N590" s="30">
        <v>2021</v>
      </c>
      <c r="O590" s="33">
        <v>3401</v>
      </c>
      <c r="P590" s="34">
        <f t="shared" si="18"/>
        <v>2711</v>
      </c>
      <c r="Q590" s="118">
        <v>4.7637759169678329E-3</v>
      </c>
      <c r="R590" s="125"/>
      <c r="S590" s="125"/>
      <c r="T590" s="125"/>
      <c r="U590" s="125"/>
      <c r="V590" s="125"/>
      <c r="W590" s="125"/>
      <c r="X590" s="125"/>
      <c r="Y590" s="125"/>
      <c r="Z590" s="125"/>
      <c r="AA590" s="125"/>
      <c r="AB590" s="125"/>
      <c r="AC590" s="126">
        <f t="shared" si="19"/>
        <v>0</v>
      </c>
      <c r="AD590" s="125"/>
      <c r="AE590" s="113"/>
    </row>
    <row r="591" spans="1:31" x14ac:dyDescent="0.25">
      <c r="A591" s="22"/>
      <c r="B591" s="30" t="s">
        <v>11</v>
      </c>
      <c r="C591" s="31" t="s">
        <v>6279</v>
      </c>
      <c r="D591" s="31" t="s">
        <v>5458</v>
      </c>
      <c r="E591" s="30" t="s">
        <v>6280</v>
      </c>
      <c r="F591" s="31"/>
      <c r="G591" s="31" t="s">
        <v>6281</v>
      </c>
      <c r="H591" s="31" t="s">
        <v>478</v>
      </c>
      <c r="I591" s="32" t="s">
        <v>13</v>
      </c>
      <c r="J591" s="32" t="s">
        <v>4400</v>
      </c>
      <c r="K591" s="30" t="s">
        <v>6278</v>
      </c>
      <c r="L591" s="30">
        <v>20012570</v>
      </c>
      <c r="M591" s="30">
        <v>3</v>
      </c>
      <c r="N591" s="30">
        <v>2175</v>
      </c>
      <c r="O591" s="33">
        <v>2225</v>
      </c>
      <c r="P591" s="34">
        <f t="shared" si="18"/>
        <v>2200</v>
      </c>
      <c r="Q591" s="118">
        <v>0.15560027939782431</v>
      </c>
      <c r="R591" s="125"/>
      <c r="S591" s="125"/>
      <c r="T591" s="125"/>
      <c r="U591" s="125"/>
      <c r="V591" s="125"/>
      <c r="W591" s="125"/>
      <c r="X591" s="125"/>
      <c r="Y591" s="125"/>
      <c r="Z591" s="125"/>
      <c r="AA591" s="125"/>
      <c r="AB591" s="125"/>
      <c r="AC591" s="126">
        <f t="shared" si="19"/>
        <v>0</v>
      </c>
      <c r="AD591" s="125"/>
      <c r="AE591" s="113"/>
    </row>
    <row r="592" spans="1:31" x14ac:dyDescent="0.25">
      <c r="A592" s="22"/>
      <c r="B592" s="30" t="s">
        <v>11</v>
      </c>
      <c r="C592" s="31" t="s">
        <v>6282</v>
      </c>
      <c r="D592" s="31" t="s">
        <v>227</v>
      </c>
      <c r="E592" s="30" t="s">
        <v>228</v>
      </c>
      <c r="F592" s="31" t="s">
        <v>191</v>
      </c>
      <c r="G592" s="31" t="s">
        <v>229</v>
      </c>
      <c r="H592" s="31" t="s">
        <v>6283</v>
      </c>
      <c r="I592" s="32" t="s">
        <v>13</v>
      </c>
      <c r="J592" s="32" t="s">
        <v>230</v>
      </c>
      <c r="K592" s="30" t="s">
        <v>231</v>
      </c>
      <c r="L592" s="30">
        <v>20013129</v>
      </c>
      <c r="M592" s="30">
        <v>1</v>
      </c>
      <c r="N592" s="30">
        <v>182</v>
      </c>
      <c r="O592" s="33">
        <v>300</v>
      </c>
      <c r="P592" s="34">
        <f t="shared" si="18"/>
        <v>241</v>
      </c>
      <c r="Q592" s="118">
        <v>0.12053464500495746</v>
      </c>
      <c r="R592" s="125"/>
      <c r="S592" s="125"/>
      <c r="T592" s="125"/>
      <c r="U592" s="125"/>
      <c r="V592" s="125"/>
      <c r="W592" s="125"/>
      <c r="X592" s="125"/>
      <c r="Y592" s="125"/>
      <c r="Z592" s="125"/>
      <c r="AA592" s="125"/>
      <c r="AB592" s="125"/>
      <c r="AC592" s="126">
        <f t="shared" si="19"/>
        <v>0</v>
      </c>
      <c r="AD592" s="125"/>
      <c r="AE592" s="113"/>
    </row>
    <row r="593" spans="1:31" x14ac:dyDescent="0.25">
      <c r="A593" s="22"/>
      <c r="B593" s="30" t="s">
        <v>11</v>
      </c>
      <c r="C593" s="31" t="s">
        <v>6285</v>
      </c>
      <c r="D593" s="31" t="s">
        <v>906</v>
      </c>
      <c r="E593" s="30" t="s">
        <v>6286</v>
      </c>
      <c r="F593" s="31" t="s">
        <v>28</v>
      </c>
      <c r="G593" s="31" t="s">
        <v>6287</v>
      </c>
      <c r="H593" s="31" t="s">
        <v>907</v>
      </c>
      <c r="I593" s="32" t="s">
        <v>13</v>
      </c>
      <c r="J593" s="32" t="s">
        <v>908</v>
      </c>
      <c r="K593" s="30" t="s">
        <v>6284</v>
      </c>
      <c r="L593" s="30">
        <v>20013599</v>
      </c>
      <c r="M593" s="30">
        <v>3</v>
      </c>
      <c r="N593" s="30">
        <v>40</v>
      </c>
      <c r="O593" s="33">
        <v>25</v>
      </c>
      <c r="P593" s="34">
        <f t="shared" si="18"/>
        <v>32.5</v>
      </c>
      <c r="Q593" s="118">
        <v>4.6636702883179768E-2</v>
      </c>
      <c r="R593" s="125"/>
      <c r="S593" s="125"/>
      <c r="T593" s="125"/>
      <c r="U593" s="125"/>
      <c r="V593" s="125"/>
      <c r="W593" s="125"/>
      <c r="X593" s="125"/>
      <c r="Y593" s="125"/>
      <c r="Z593" s="125"/>
      <c r="AA593" s="125"/>
      <c r="AB593" s="125"/>
      <c r="AC593" s="126">
        <f t="shared" si="19"/>
        <v>0</v>
      </c>
      <c r="AD593" s="125"/>
      <c r="AE593" s="113"/>
    </row>
    <row r="594" spans="1:31" x14ac:dyDescent="0.25">
      <c r="A594" s="22"/>
      <c r="B594" s="30" t="s">
        <v>11</v>
      </c>
      <c r="C594" s="31" t="s">
        <v>5474</v>
      </c>
      <c r="D594" s="31" t="s">
        <v>1223</v>
      </c>
      <c r="E594" s="30" t="s">
        <v>71</v>
      </c>
      <c r="F594" s="31" t="s">
        <v>93</v>
      </c>
      <c r="G594" s="31" t="s">
        <v>1224</v>
      </c>
      <c r="H594" s="31" t="s">
        <v>1225</v>
      </c>
      <c r="I594" s="32" t="s">
        <v>13</v>
      </c>
      <c r="J594" s="32" t="s">
        <v>435</v>
      </c>
      <c r="K594" s="30" t="s">
        <v>1226</v>
      </c>
      <c r="L594" s="30">
        <v>20013906</v>
      </c>
      <c r="M594" s="30">
        <v>1</v>
      </c>
      <c r="N594" s="30">
        <v>730</v>
      </c>
      <c r="O594" s="33">
        <v>19</v>
      </c>
      <c r="P594" s="34">
        <f t="shared" si="18"/>
        <v>374.5</v>
      </c>
      <c r="Q594" s="118">
        <v>4.5077954460330166E-2</v>
      </c>
      <c r="R594" s="125"/>
      <c r="S594" s="125"/>
      <c r="T594" s="125"/>
      <c r="U594" s="125"/>
      <c r="V594" s="125"/>
      <c r="W594" s="125"/>
      <c r="X594" s="125"/>
      <c r="Y594" s="125"/>
      <c r="Z594" s="125"/>
      <c r="AA594" s="125"/>
      <c r="AB594" s="125"/>
      <c r="AC594" s="126">
        <f t="shared" si="19"/>
        <v>0</v>
      </c>
      <c r="AD594" s="125"/>
      <c r="AE594" s="113"/>
    </row>
    <row r="595" spans="1:31" x14ac:dyDescent="0.25">
      <c r="A595" s="22"/>
      <c r="B595" s="30" t="s">
        <v>11</v>
      </c>
      <c r="C595" s="31" t="s">
        <v>6288</v>
      </c>
      <c r="D595" s="31" t="s">
        <v>5091</v>
      </c>
      <c r="E595" s="30" t="s">
        <v>6289</v>
      </c>
      <c r="F595" s="31" t="s">
        <v>6290</v>
      </c>
      <c r="G595" s="31" t="s">
        <v>6291</v>
      </c>
      <c r="H595" s="31" t="s">
        <v>6292</v>
      </c>
      <c r="I595" s="32" t="s">
        <v>13</v>
      </c>
      <c r="J595" s="32" t="s">
        <v>125</v>
      </c>
      <c r="K595" s="30" t="s">
        <v>126</v>
      </c>
      <c r="L595" s="30">
        <v>20014721</v>
      </c>
      <c r="M595" s="30">
        <v>1</v>
      </c>
      <c r="N595" s="30">
        <v>12665</v>
      </c>
      <c r="O595" s="33">
        <v>15565</v>
      </c>
      <c r="P595" s="34">
        <f t="shared" si="18"/>
        <v>14115</v>
      </c>
      <c r="Q595" s="118">
        <v>0.15590402439753612</v>
      </c>
      <c r="R595" s="125"/>
      <c r="S595" s="125"/>
      <c r="T595" s="125"/>
      <c r="U595" s="125"/>
      <c r="V595" s="125"/>
      <c r="W595" s="125"/>
      <c r="X595" s="125"/>
      <c r="Y595" s="125"/>
      <c r="Z595" s="125"/>
      <c r="AA595" s="125"/>
      <c r="AB595" s="125"/>
      <c r="AC595" s="126">
        <f t="shared" si="19"/>
        <v>0</v>
      </c>
      <c r="AD595" s="125"/>
      <c r="AE595" s="113"/>
    </row>
    <row r="596" spans="1:31" x14ac:dyDescent="0.25">
      <c r="A596" s="22"/>
      <c r="B596" s="30" t="s">
        <v>11</v>
      </c>
      <c r="C596" s="31" t="s">
        <v>5013</v>
      </c>
      <c r="D596" s="31" t="s">
        <v>749</v>
      </c>
      <c r="E596" s="30" t="s">
        <v>750</v>
      </c>
      <c r="F596" s="31" t="s">
        <v>305</v>
      </c>
      <c r="G596" s="31" t="s">
        <v>6294</v>
      </c>
      <c r="H596" s="31" t="s">
        <v>751</v>
      </c>
      <c r="I596" s="32" t="s">
        <v>13</v>
      </c>
      <c r="J596" s="32" t="s">
        <v>313</v>
      </c>
      <c r="K596" s="30" t="s">
        <v>6293</v>
      </c>
      <c r="L596" s="30">
        <v>20014788</v>
      </c>
      <c r="M596" s="30">
        <v>1</v>
      </c>
      <c r="N596" s="30">
        <v>37</v>
      </c>
      <c r="O596" s="33">
        <v>19</v>
      </c>
      <c r="P596" s="34">
        <f t="shared" si="18"/>
        <v>28</v>
      </c>
      <c r="Q596" s="118">
        <v>2.8188456412649332E-2</v>
      </c>
      <c r="R596" s="125"/>
      <c r="S596" s="125"/>
      <c r="T596" s="125"/>
      <c r="U596" s="125"/>
      <c r="V596" s="125"/>
      <c r="W596" s="125"/>
      <c r="X596" s="125"/>
      <c r="Y596" s="125"/>
      <c r="Z596" s="125"/>
      <c r="AA596" s="125"/>
      <c r="AB596" s="125"/>
      <c r="AC596" s="126">
        <f t="shared" si="19"/>
        <v>0</v>
      </c>
      <c r="AD596" s="125"/>
      <c r="AE596" s="113"/>
    </row>
    <row r="597" spans="1:31" x14ac:dyDescent="0.25">
      <c r="A597" s="22"/>
      <c r="B597" s="30" t="s">
        <v>11</v>
      </c>
      <c r="C597" s="31" t="s">
        <v>6296</v>
      </c>
      <c r="D597" s="31" t="s">
        <v>998</v>
      </c>
      <c r="E597" s="30" t="s">
        <v>414</v>
      </c>
      <c r="F597" s="31" t="s">
        <v>18</v>
      </c>
      <c r="G597" s="31" t="s">
        <v>6297</v>
      </c>
      <c r="H597" s="31" t="s">
        <v>6298</v>
      </c>
      <c r="I597" s="32" t="s">
        <v>13</v>
      </c>
      <c r="J597" s="32" t="s">
        <v>43</v>
      </c>
      <c r="K597" s="30" t="s">
        <v>6295</v>
      </c>
      <c r="L597" s="30">
        <v>20014812</v>
      </c>
      <c r="M597" s="30">
        <v>1</v>
      </c>
      <c r="N597" s="30">
        <v>237</v>
      </c>
      <c r="O597" s="33">
        <v>218</v>
      </c>
      <c r="P597" s="34">
        <f t="shared" si="18"/>
        <v>227.5</v>
      </c>
      <c r="Q597" s="118">
        <v>0.21943688282468862</v>
      </c>
      <c r="R597" s="125"/>
      <c r="S597" s="125"/>
      <c r="T597" s="125"/>
      <c r="U597" s="125"/>
      <c r="V597" s="125"/>
      <c r="W597" s="125"/>
      <c r="X597" s="125"/>
      <c r="Y597" s="125"/>
      <c r="Z597" s="125"/>
      <c r="AA597" s="125"/>
      <c r="AB597" s="125"/>
      <c r="AC597" s="126">
        <f t="shared" si="19"/>
        <v>0</v>
      </c>
      <c r="AD597" s="125"/>
      <c r="AE597" s="113"/>
    </row>
    <row r="598" spans="1:31" x14ac:dyDescent="0.25">
      <c r="A598" s="22"/>
      <c r="B598" s="30" t="s">
        <v>11</v>
      </c>
      <c r="C598" s="31" t="s">
        <v>5561</v>
      </c>
      <c r="D598" s="31" t="s">
        <v>5561</v>
      </c>
      <c r="E598" s="30"/>
      <c r="F598" s="31" t="s">
        <v>1566</v>
      </c>
      <c r="G598" s="31" t="s">
        <v>6300</v>
      </c>
      <c r="H598" s="31" t="s">
        <v>6301</v>
      </c>
      <c r="I598" s="32" t="s">
        <v>13</v>
      </c>
      <c r="J598" s="32" t="s">
        <v>4400</v>
      </c>
      <c r="K598" s="30" t="s">
        <v>6299</v>
      </c>
      <c r="L598" s="30">
        <v>20014813</v>
      </c>
      <c r="M598" s="30">
        <v>6</v>
      </c>
      <c r="N598" s="30">
        <v>520</v>
      </c>
      <c r="O598" s="33">
        <v>796</v>
      </c>
      <c r="P598" s="34">
        <f t="shared" si="18"/>
        <v>658</v>
      </c>
      <c r="Q598" s="118">
        <v>3.2750476198472496E-2</v>
      </c>
      <c r="R598" s="125"/>
      <c r="S598" s="125"/>
      <c r="T598" s="125"/>
      <c r="U598" s="125"/>
      <c r="V598" s="125"/>
      <c r="W598" s="125"/>
      <c r="X598" s="125"/>
      <c r="Y598" s="125"/>
      <c r="Z598" s="125"/>
      <c r="AA598" s="125"/>
      <c r="AB598" s="125"/>
      <c r="AC598" s="126">
        <f t="shared" si="19"/>
        <v>0</v>
      </c>
      <c r="AD598" s="125"/>
      <c r="AE598" s="113"/>
    </row>
    <row r="599" spans="1:31" x14ac:dyDescent="0.25">
      <c r="A599" s="22"/>
      <c r="B599" s="30" t="s">
        <v>11</v>
      </c>
      <c r="C599" s="31" t="s">
        <v>4300</v>
      </c>
      <c r="D599" s="31" t="s">
        <v>672</v>
      </c>
      <c r="E599" s="30" t="s">
        <v>673</v>
      </c>
      <c r="F599" s="31" t="s">
        <v>18</v>
      </c>
      <c r="G599" s="31" t="s">
        <v>6303</v>
      </c>
      <c r="H599" s="31" t="s">
        <v>674</v>
      </c>
      <c r="I599" s="32" t="s">
        <v>13</v>
      </c>
      <c r="J599" s="32" t="s">
        <v>598</v>
      </c>
      <c r="K599" s="30" t="s">
        <v>6302</v>
      </c>
      <c r="L599" s="30">
        <v>20016868</v>
      </c>
      <c r="M599" s="30">
        <v>4</v>
      </c>
      <c r="N599" s="30">
        <v>294</v>
      </c>
      <c r="O599" s="33">
        <v>563</v>
      </c>
      <c r="P599" s="34">
        <f t="shared" si="18"/>
        <v>428.5</v>
      </c>
      <c r="Q599" s="118">
        <v>5.929569935748117E-2</v>
      </c>
      <c r="R599" s="125"/>
      <c r="S599" s="125"/>
      <c r="T599" s="125"/>
      <c r="U599" s="125"/>
      <c r="V599" s="125"/>
      <c r="W599" s="125"/>
      <c r="X599" s="125"/>
      <c r="Y599" s="125"/>
      <c r="Z599" s="125"/>
      <c r="AA599" s="125"/>
      <c r="AB599" s="125"/>
      <c r="AC599" s="126">
        <f t="shared" si="19"/>
        <v>0</v>
      </c>
      <c r="AD599" s="125"/>
      <c r="AE599" s="113"/>
    </row>
    <row r="600" spans="1:31" x14ac:dyDescent="0.25">
      <c r="A600" s="22"/>
      <c r="B600" s="30" t="s">
        <v>11</v>
      </c>
      <c r="C600" s="31" t="s">
        <v>6305</v>
      </c>
      <c r="D600" s="31"/>
      <c r="E600" s="30"/>
      <c r="F600" s="31"/>
      <c r="G600" s="31"/>
      <c r="H600" s="31"/>
      <c r="I600" s="32" t="s">
        <v>13</v>
      </c>
      <c r="J600" s="32" t="s">
        <v>4400</v>
      </c>
      <c r="K600" s="30" t="s">
        <v>6304</v>
      </c>
      <c r="L600" s="30">
        <v>20016921</v>
      </c>
      <c r="M600" s="30">
        <v>2</v>
      </c>
      <c r="N600" s="30">
        <v>1965</v>
      </c>
      <c r="O600" s="33">
        <v>4545</v>
      </c>
      <c r="P600" s="34">
        <f t="shared" si="18"/>
        <v>3255</v>
      </c>
      <c r="Q600" s="118">
        <v>6.6491443503546549E-2</v>
      </c>
      <c r="R600" s="125"/>
      <c r="S600" s="125"/>
      <c r="T600" s="125"/>
      <c r="U600" s="125"/>
      <c r="V600" s="125"/>
      <c r="W600" s="125"/>
      <c r="X600" s="125"/>
      <c r="Y600" s="125"/>
      <c r="Z600" s="125"/>
      <c r="AA600" s="125"/>
      <c r="AB600" s="125"/>
      <c r="AC600" s="126">
        <f t="shared" si="19"/>
        <v>0</v>
      </c>
      <c r="AD600" s="125"/>
      <c r="AE600" s="113"/>
    </row>
    <row r="601" spans="1:31" x14ac:dyDescent="0.25">
      <c r="A601" s="22"/>
      <c r="B601" s="30" t="s">
        <v>11</v>
      </c>
      <c r="C601" s="31" t="s">
        <v>4928</v>
      </c>
      <c r="D601" s="31" t="s">
        <v>1179</v>
      </c>
      <c r="E601" s="30" t="s">
        <v>24</v>
      </c>
      <c r="F601" s="31" t="s">
        <v>36</v>
      </c>
      <c r="G601" s="31" t="s">
        <v>6307</v>
      </c>
      <c r="H601" s="31" t="s">
        <v>1180</v>
      </c>
      <c r="I601" s="32" t="s">
        <v>13</v>
      </c>
      <c r="J601" s="32" t="s">
        <v>25</v>
      </c>
      <c r="K601" s="30" t="s">
        <v>6306</v>
      </c>
      <c r="L601" s="30">
        <v>20018558</v>
      </c>
      <c r="M601" s="30">
        <v>1</v>
      </c>
      <c r="N601" s="30">
        <v>90</v>
      </c>
      <c r="O601" s="33">
        <v>80</v>
      </c>
      <c r="P601" s="34">
        <f t="shared" si="18"/>
        <v>85</v>
      </c>
      <c r="Q601" s="118">
        <v>1.0836228379181627E-2</v>
      </c>
      <c r="R601" s="125"/>
      <c r="S601" s="125"/>
      <c r="T601" s="125"/>
      <c r="U601" s="125"/>
      <c r="V601" s="125"/>
      <c r="W601" s="125"/>
      <c r="X601" s="125"/>
      <c r="Y601" s="125"/>
      <c r="Z601" s="125"/>
      <c r="AA601" s="125"/>
      <c r="AB601" s="125"/>
      <c r="AC601" s="126">
        <f t="shared" si="19"/>
        <v>0</v>
      </c>
      <c r="AD601" s="125"/>
      <c r="AE601" s="113"/>
    </row>
    <row r="602" spans="1:31" x14ac:dyDescent="0.25">
      <c r="A602" s="22"/>
      <c r="B602" s="30" t="s">
        <v>11</v>
      </c>
      <c r="C602" s="31" t="s">
        <v>6309</v>
      </c>
      <c r="D602" s="31" t="s">
        <v>3100</v>
      </c>
      <c r="E602" s="30" t="s">
        <v>92</v>
      </c>
      <c r="F602" s="31" t="s">
        <v>6310</v>
      </c>
      <c r="G602" s="31" t="s">
        <v>6311</v>
      </c>
      <c r="H602" s="31" t="s">
        <v>94</v>
      </c>
      <c r="I602" s="32" t="s">
        <v>13</v>
      </c>
      <c r="J602" s="32" t="s">
        <v>95</v>
      </c>
      <c r="K602" s="30" t="s">
        <v>6308</v>
      </c>
      <c r="L602" s="30">
        <v>20019105</v>
      </c>
      <c r="M602" s="30">
        <v>10</v>
      </c>
      <c r="N602" s="30">
        <v>821</v>
      </c>
      <c r="O602" s="33">
        <v>1771</v>
      </c>
      <c r="P602" s="34">
        <f t="shared" si="18"/>
        <v>1296</v>
      </c>
      <c r="Q602" s="118">
        <v>2.4424411558644818E-2</v>
      </c>
      <c r="R602" s="125"/>
      <c r="S602" s="125"/>
      <c r="T602" s="125"/>
      <c r="U602" s="125"/>
      <c r="V602" s="125"/>
      <c r="W602" s="125"/>
      <c r="X602" s="125"/>
      <c r="Y602" s="125"/>
      <c r="Z602" s="125"/>
      <c r="AA602" s="125"/>
      <c r="AB602" s="125"/>
      <c r="AC602" s="126">
        <f t="shared" si="19"/>
        <v>0</v>
      </c>
      <c r="AD602" s="125"/>
      <c r="AE602" s="113"/>
    </row>
    <row r="603" spans="1:31" x14ac:dyDescent="0.25">
      <c r="A603" s="22"/>
      <c r="B603" s="30" t="s">
        <v>11</v>
      </c>
      <c r="C603" s="31" t="s">
        <v>6312</v>
      </c>
      <c r="D603" s="31" t="s">
        <v>1031</v>
      </c>
      <c r="E603" s="30" t="s">
        <v>6313</v>
      </c>
      <c r="F603" s="31" t="s">
        <v>633</v>
      </c>
      <c r="G603" s="31" t="s">
        <v>1032</v>
      </c>
      <c r="H603" s="31" t="s">
        <v>1033</v>
      </c>
      <c r="I603" s="32" t="s">
        <v>13</v>
      </c>
      <c r="J603" s="32" t="s">
        <v>1034</v>
      </c>
      <c r="K603" s="30" t="s">
        <v>1035</v>
      </c>
      <c r="L603" s="30">
        <v>20019405</v>
      </c>
      <c r="M603" s="30">
        <v>1</v>
      </c>
      <c r="N603" s="30">
        <v>11</v>
      </c>
      <c r="O603" s="33">
        <v>14</v>
      </c>
      <c r="P603" s="34">
        <f t="shared" si="18"/>
        <v>12.5</v>
      </c>
      <c r="Q603" s="118">
        <v>4.4435257654121769E-2</v>
      </c>
      <c r="R603" s="125"/>
      <c r="S603" s="125"/>
      <c r="T603" s="125"/>
      <c r="U603" s="125"/>
      <c r="V603" s="125"/>
      <c r="W603" s="125"/>
      <c r="X603" s="125"/>
      <c r="Y603" s="125"/>
      <c r="Z603" s="125"/>
      <c r="AA603" s="125"/>
      <c r="AB603" s="125"/>
      <c r="AC603" s="126">
        <f t="shared" si="19"/>
        <v>0</v>
      </c>
      <c r="AD603" s="125"/>
      <c r="AE603" s="113"/>
    </row>
    <row r="604" spans="1:31" x14ac:dyDescent="0.25">
      <c r="A604" s="22"/>
      <c r="B604" s="30" t="s">
        <v>11</v>
      </c>
      <c r="C604" s="31" t="s">
        <v>6314</v>
      </c>
      <c r="D604" s="31" t="s">
        <v>6315</v>
      </c>
      <c r="E604" s="30" t="s">
        <v>1423</v>
      </c>
      <c r="F604" s="31" t="s">
        <v>305</v>
      </c>
      <c r="G604" s="31" t="s">
        <v>6316</v>
      </c>
      <c r="H604" s="31" t="s">
        <v>1424</v>
      </c>
      <c r="I604" s="32" t="s">
        <v>13</v>
      </c>
      <c r="J604" s="32" t="s">
        <v>1090</v>
      </c>
      <c r="K604" s="30" t="s">
        <v>1425</v>
      </c>
      <c r="L604" s="30">
        <v>20019769</v>
      </c>
      <c r="M604" s="30">
        <v>1</v>
      </c>
      <c r="N604" s="30"/>
      <c r="O604" s="33">
        <v>1</v>
      </c>
      <c r="P604" s="34">
        <f t="shared" si="18"/>
        <v>1</v>
      </c>
      <c r="Q604" s="118">
        <v>6.4621121116374804E-3</v>
      </c>
      <c r="R604" s="125"/>
      <c r="S604" s="125"/>
      <c r="T604" s="125"/>
      <c r="U604" s="125"/>
      <c r="V604" s="125"/>
      <c r="W604" s="125"/>
      <c r="X604" s="125"/>
      <c r="Y604" s="125"/>
      <c r="Z604" s="125"/>
      <c r="AA604" s="125"/>
      <c r="AB604" s="125"/>
      <c r="AC604" s="126">
        <f t="shared" si="19"/>
        <v>0</v>
      </c>
      <c r="AD604" s="125"/>
      <c r="AE604" s="113"/>
    </row>
    <row r="605" spans="1:31" x14ac:dyDescent="0.25">
      <c r="A605" s="22"/>
      <c r="B605" s="30" t="s">
        <v>11</v>
      </c>
      <c r="C605" s="31" t="s">
        <v>6318</v>
      </c>
      <c r="D605" s="31" t="s">
        <v>6319</v>
      </c>
      <c r="E605" s="30"/>
      <c r="F605" s="31"/>
      <c r="G605" s="31"/>
      <c r="H605" s="31" t="s">
        <v>6320</v>
      </c>
      <c r="I605" s="32" t="s">
        <v>13</v>
      </c>
      <c r="J605" s="32" t="s">
        <v>4400</v>
      </c>
      <c r="K605" s="30" t="s">
        <v>6317</v>
      </c>
      <c r="L605" s="30">
        <v>20019908</v>
      </c>
      <c r="M605" s="30">
        <v>1</v>
      </c>
      <c r="N605" s="30">
        <v>16</v>
      </c>
      <c r="O605" s="33">
        <v>15</v>
      </c>
      <c r="P605" s="34">
        <f t="shared" si="18"/>
        <v>15.5</v>
      </c>
      <c r="Q605" s="118">
        <v>3.324912633157377E-3</v>
      </c>
      <c r="R605" s="125"/>
      <c r="S605" s="125"/>
      <c r="T605" s="125"/>
      <c r="U605" s="125"/>
      <c r="V605" s="125"/>
      <c r="W605" s="125"/>
      <c r="X605" s="125"/>
      <c r="Y605" s="125"/>
      <c r="Z605" s="125"/>
      <c r="AA605" s="125"/>
      <c r="AB605" s="125"/>
      <c r="AC605" s="126">
        <f t="shared" si="19"/>
        <v>0</v>
      </c>
      <c r="AD605" s="125"/>
      <c r="AE605" s="113"/>
    </row>
    <row r="606" spans="1:31" x14ac:dyDescent="0.25">
      <c r="A606" s="22"/>
      <c r="B606" s="30" t="s">
        <v>11</v>
      </c>
      <c r="C606" s="31" t="s">
        <v>6322</v>
      </c>
      <c r="D606" s="31" t="s">
        <v>813</v>
      </c>
      <c r="E606" s="30"/>
      <c r="F606" s="31"/>
      <c r="G606" s="31"/>
      <c r="H606" s="31"/>
      <c r="I606" s="32" t="s">
        <v>13</v>
      </c>
      <c r="J606" s="32" t="s">
        <v>4400</v>
      </c>
      <c r="K606" s="30" t="s">
        <v>6321</v>
      </c>
      <c r="L606" s="30">
        <v>20020097</v>
      </c>
      <c r="M606" s="30">
        <v>1</v>
      </c>
      <c r="N606" s="30">
        <v>255</v>
      </c>
      <c r="O606" s="33">
        <v>628</v>
      </c>
      <c r="P606" s="34">
        <f t="shared" si="18"/>
        <v>441.5</v>
      </c>
      <c r="Q606" s="118">
        <v>0.15128195430894623</v>
      </c>
      <c r="R606" s="125"/>
      <c r="S606" s="125"/>
      <c r="T606" s="125"/>
      <c r="U606" s="125"/>
      <c r="V606" s="125"/>
      <c r="W606" s="125"/>
      <c r="X606" s="125"/>
      <c r="Y606" s="125"/>
      <c r="Z606" s="125"/>
      <c r="AA606" s="125"/>
      <c r="AB606" s="125"/>
      <c r="AC606" s="126">
        <f t="shared" si="19"/>
        <v>0</v>
      </c>
      <c r="AD606" s="125"/>
      <c r="AE606" s="113"/>
    </row>
    <row r="607" spans="1:31" x14ac:dyDescent="0.25">
      <c r="A607" s="22"/>
      <c r="B607" s="30" t="s">
        <v>11</v>
      </c>
      <c r="C607" s="31" t="s">
        <v>5609</v>
      </c>
      <c r="D607" s="31" t="s">
        <v>788</v>
      </c>
      <c r="E607" s="30" t="s">
        <v>404</v>
      </c>
      <c r="F607" s="31" t="s">
        <v>100</v>
      </c>
      <c r="G607" s="31" t="s">
        <v>6324</v>
      </c>
      <c r="H607" s="31" t="s">
        <v>789</v>
      </c>
      <c r="I607" s="32" t="s">
        <v>13</v>
      </c>
      <c r="J607" s="32" t="s">
        <v>790</v>
      </c>
      <c r="K607" s="30" t="s">
        <v>6323</v>
      </c>
      <c r="L607" s="30">
        <v>20021767</v>
      </c>
      <c r="M607" s="30">
        <v>2</v>
      </c>
      <c r="N607" s="30">
        <v>21</v>
      </c>
      <c r="O607" s="33">
        <v>28</v>
      </c>
      <c r="P607" s="34">
        <f t="shared" si="18"/>
        <v>24.5</v>
      </c>
      <c r="Q607" s="118">
        <v>2.8700973801970231E-2</v>
      </c>
      <c r="R607" s="125"/>
      <c r="S607" s="125"/>
      <c r="T607" s="125"/>
      <c r="U607" s="125"/>
      <c r="V607" s="125"/>
      <c r="W607" s="125"/>
      <c r="X607" s="125"/>
      <c r="Y607" s="125"/>
      <c r="Z607" s="125"/>
      <c r="AA607" s="125"/>
      <c r="AB607" s="125"/>
      <c r="AC607" s="126">
        <f t="shared" si="19"/>
        <v>0</v>
      </c>
      <c r="AD607" s="125"/>
      <c r="AE607" s="113"/>
    </row>
    <row r="608" spans="1:31" x14ac:dyDescent="0.25">
      <c r="A608" s="22"/>
      <c r="B608" s="30" t="s">
        <v>11</v>
      </c>
      <c r="C608" s="31" t="s">
        <v>6326</v>
      </c>
      <c r="D608" s="31" t="s">
        <v>822</v>
      </c>
      <c r="E608" s="30" t="s">
        <v>404</v>
      </c>
      <c r="F608" s="31" t="s">
        <v>129</v>
      </c>
      <c r="G608" s="31" t="s">
        <v>6327</v>
      </c>
      <c r="H608" s="31" t="s">
        <v>823</v>
      </c>
      <c r="I608" s="32" t="s">
        <v>13</v>
      </c>
      <c r="J608" s="32" t="s">
        <v>790</v>
      </c>
      <c r="K608" s="30" t="s">
        <v>6325</v>
      </c>
      <c r="L608" s="30">
        <v>20021844</v>
      </c>
      <c r="M608" s="30">
        <v>3</v>
      </c>
      <c r="N608" s="30">
        <v>24</v>
      </c>
      <c r="O608" s="33">
        <v>36</v>
      </c>
      <c r="P608" s="34">
        <f t="shared" si="18"/>
        <v>30</v>
      </c>
      <c r="Q608" s="118">
        <v>4.8982019065097152E-2</v>
      </c>
      <c r="R608" s="125"/>
      <c r="S608" s="125"/>
      <c r="T608" s="125"/>
      <c r="U608" s="125"/>
      <c r="V608" s="125"/>
      <c r="W608" s="125"/>
      <c r="X608" s="125"/>
      <c r="Y608" s="125"/>
      <c r="Z608" s="125"/>
      <c r="AA608" s="125"/>
      <c r="AB608" s="125"/>
      <c r="AC608" s="126">
        <f t="shared" si="19"/>
        <v>0</v>
      </c>
      <c r="AD608" s="125"/>
      <c r="AE608" s="113"/>
    </row>
    <row r="609" spans="1:31" x14ac:dyDescent="0.25">
      <c r="A609" s="22"/>
      <c r="B609" s="30" t="s">
        <v>11</v>
      </c>
      <c r="C609" s="31" t="s">
        <v>6329</v>
      </c>
      <c r="D609" s="31" t="s">
        <v>1397</v>
      </c>
      <c r="E609" s="30" t="s">
        <v>1398</v>
      </c>
      <c r="F609" s="31" t="s">
        <v>285</v>
      </c>
      <c r="G609" s="31" t="s">
        <v>6330</v>
      </c>
      <c r="H609" s="31" t="s">
        <v>1399</v>
      </c>
      <c r="I609" s="32" t="s">
        <v>13</v>
      </c>
      <c r="J609" s="32" t="s">
        <v>1400</v>
      </c>
      <c r="K609" s="30" t="s">
        <v>6328</v>
      </c>
      <c r="L609" s="30">
        <v>20022626</v>
      </c>
      <c r="M609" s="30">
        <v>1</v>
      </c>
      <c r="N609" s="30">
        <v>48</v>
      </c>
      <c r="O609" s="33">
        <v>24</v>
      </c>
      <c r="P609" s="34">
        <f t="shared" si="18"/>
        <v>36</v>
      </c>
      <c r="Q609" s="118">
        <v>2.8839467129513756</v>
      </c>
      <c r="R609" s="125"/>
      <c r="S609" s="125"/>
      <c r="T609" s="125"/>
      <c r="U609" s="125"/>
      <c r="V609" s="125"/>
      <c r="W609" s="125"/>
      <c r="X609" s="125"/>
      <c r="Y609" s="125"/>
      <c r="Z609" s="125"/>
      <c r="AA609" s="125"/>
      <c r="AB609" s="125"/>
      <c r="AC609" s="126">
        <f t="shared" si="19"/>
        <v>0</v>
      </c>
      <c r="AD609" s="125"/>
      <c r="AE609" s="113"/>
    </row>
    <row r="610" spans="1:31" x14ac:dyDescent="0.25">
      <c r="A610" s="22"/>
      <c r="B610" s="30" t="s">
        <v>11</v>
      </c>
      <c r="C610" s="31" t="s">
        <v>6332</v>
      </c>
      <c r="D610" s="31" t="s">
        <v>5064</v>
      </c>
      <c r="E610" s="30"/>
      <c r="F610" s="31"/>
      <c r="G610" s="31"/>
      <c r="H610" s="31"/>
      <c r="I610" s="32" t="s">
        <v>13</v>
      </c>
      <c r="J610" s="32" t="s">
        <v>4400</v>
      </c>
      <c r="K610" s="30" t="s">
        <v>6331</v>
      </c>
      <c r="L610" s="30">
        <v>20022732</v>
      </c>
      <c r="M610" s="30">
        <v>1</v>
      </c>
      <c r="N610" s="30">
        <v>14</v>
      </c>
      <c r="O610" s="33">
        <v>136</v>
      </c>
      <c r="P610" s="34">
        <f t="shared" si="18"/>
        <v>75</v>
      </c>
      <c r="Q610" s="118">
        <v>9.3900507400578606E-2</v>
      </c>
      <c r="R610" s="125"/>
      <c r="S610" s="125"/>
      <c r="T610" s="125"/>
      <c r="U610" s="125"/>
      <c r="V610" s="125"/>
      <c r="W610" s="125"/>
      <c r="X610" s="125"/>
      <c r="Y610" s="125"/>
      <c r="Z610" s="125"/>
      <c r="AA610" s="125"/>
      <c r="AB610" s="125"/>
      <c r="AC610" s="126">
        <f t="shared" si="19"/>
        <v>0</v>
      </c>
      <c r="AD610" s="125"/>
      <c r="AE610" s="113"/>
    </row>
    <row r="611" spans="1:31" x14ac:dyDescent="0.25">
      <c r="A611" s="22"/>
      <c r="B611" s="30" t="s">
        <v>11</v>
      </c>
      <c r="C611" s="31" t="s">
        <v>6334</v>
      </c>
      <c r="D611" s="31" t="s">
        <v>6335</v>
      </c>
      <c r="E611" s="30" t="s">
        <v>6062</v>
      </c>
      <c r="F611" s="31"/>
      <c r="G611" s="31">
        <v>30</v>
      </c>
      <c r="H611" s="31" t="s">
        <v>913</v>
      </c>
      <c r="I611" s="32" t="s">
        <v>13</v>
      </c>
      <c r="J611" s="32" t="s">
        <v>4400</v>
      </c>
      <c r="K611" s="30" t="s">
        <v>6333</v>
      </c>
      <c r="L611" s="30">
        <v>20023511</v>
      </c>
      <c r="M611" s="30">
        <v>3</v>
      </c>
      <c r="N611" s="30">
        <v>30</v>
      </c>
      <c r="O611" s="33">
        <v>330</v>
      </c>
      <c r="P611" s="34">
        <f t="shared" si="18"/>
        <v>180</v>
      </c>
      <c r="Q611" s="118">
        <v>0.91331389518098771</v>
      </c>
      <c r="R611" s="125"/>
      <c r="S611" s="125"/>
      <c r="T611" s="125"/>
      <c r="U611" s="125"/>
      <c r="V611" s="125"/>
      <c r="W611" s="125"/>
      <c r="X611" s="125"/>
      <c r="Y611" s="125"/>
      <c r="Z611" s="125"/>
      <c r="AA611" s="125"/>
      <c r="AB611" s="125"/>
      <c r="AC611" s="126">
        <f t="shared" si="19"/>
        <v>0</v>
      </c>
      <c r="AD611" s="125"/>
      <c r="AE611" s="113"/>
    </row>
    <row r="612" spans="1:31" x14ac:dyDescent="0.25">
      <c r="A612" s="22"/>
      <c r="B612" s="30" t="s">
        <v>11</v>
      </c>
      <c r="C612" s="31" t="s">
        <v>6336</v>
      </c>
      <c r="D612" s="38" t="s">
        <v>1182</v>
      </c>
      <c r="E612" s="30" t="s">
        <v>258</v>
      </c>
      <c r="F612" s="31" t="s">
        <v>18</v>
      </c>
      <c r="G612" s="31" t="s">
        <v>1183</v>
      </c>
      <c r="H612" s="31" t="s">
        <v>1184</v>
      </c>
      <c r="I612" s="32" t="s">
        <v>13</v>
      </c>
      <c r="J612" s="32" t="s">
        <v>143</v>
      </c>
      <c r="K612" s="30" t="s">
        <v>1185</v>
      </c>
      <c r="L612" s="30">
        <v>20145877</v>
      </c>
      <c r="M612" s="30">
        <v>2</v>
      </c>
      <c r="N612" s="30">
        <v>868</v>
      </c>
      <c r="O612" s="33">
        <v>739</v>
      </c>
      <c r="P612" s="34">
        <f t="shared" si="18"/>
        <v>803.5</v>
      </c>
      <c r="Q612" s="118">
        <v>9.8833853356641743E-2</v>
      </c>
      <c r="R612" s="125"/>
      <c r="S612" s="125"/>
      <c r="T612" s="125"/>
      <c r="U612" s="125"/>
      <c r="V612" s="125"/>
      <c r="W612" s="125"/>
      <c r="X612" s="125"/>
      <c r="Y612" s="125"/>
      <c r="Z612" s="125"/>
      <c r="AA612" s="125"/>
      <c r="AB612" s="125"/>
      <c r="AC612" s="126">
        <f t="shared" si="19"/>
        <v>0</v>
      </c>
      <c r="AD612" s="125"/>
      <c r="AE612" s="113"/>
    </row>
    <row r="613" spans="1:31" x14ac:dyDescent="0.25">
      <c r="A613" s="22"/>
      <c r="B613" s="30" t="s">
        <v>11</v>
      </c>
      <c r="C613" s="31" t="s">
        <v>6338</v>
      </c>
      <c r="D613" s="31" t="s">
        <v>6339</v>
      </c>
      <c r="E613" s="30"/>
      <c r="F613" s="31"/>
      <c r="G613" s="31" t="s">
        <v>4946</v>
      </c>
      <c r="H613" s="31"/>
      <c r="I613" s="32" t="s">
        <v>13</v>
      </c>
      <c r="J613" s="32" t="s">
        <v>4400</v>
      </c>
      <c r="K613" s="30" t="s">
        <v>6337</v>
      </c>
      <c r="L613" s="30">
        <v>20023694</v>
      </c>
      <c r="M613" s="30">
        <v>1</v>
      </c>
      <c r="N613" s="30">
        <v>12</v>
      </c>
      <c r="O613" s="33">
        <v>4</v>
      </c>
      <c r="P613" s="34">
        <f t="shared" si="18"/>
        <v>8</v>
      </c>
      <c r="Q613" s="118">
        <v>2.0115575363146173E-2</v>
      </c>
      <c r="R613" s="125"/>
      <c r="S613" s="125"/>
      <c r="T613" s="125"/>
      <c r="U613" s="125"/>
      <c r="V613" s="125"/>
      <c r="W613" s="125"/>
      <c r="X613" s="125"/>
      <c r="Y613" s="125"/>
      <c r="Z613" s="125"/>
      <c r="AA613" s="125"/>
      <c r="AB613" s="125"/>
      <c r="AC613" s="126">
        <f t="shared" si="19"/>
        <v>0</v>
      </c>
      <c r="AD613" s="125"/>
      <c r="AE613" s="113"/>
    </row>
    <row r="614" spans="1:31" x14ac:dyDescent="0.25">
      <c r="A614" s="22"/>
      <c r="B614" s="30" t="s">
        <v>11</v>
      </c>
      <c r="C614" s="31" t="s">
        <v>6341</v>
      </c>
      <c r="D614" s="31" t="s">
        <v>5064</v>
      </c>
      <c r="E614" s="30"/>
      <c r="F614" s="31"/>
      <c r="G614" s="31"/>
      <c r="H614" s="31" t="s">
        <v>6342</v>
      </c>
      <c r="I614" s="32" t="s">
        <v>13</v>
      </c>
      <c r="J614" s="32" t="s">
        <v>4400</v>
      </c>
      <c r="K614" s="30" t="s">
        <v>6340</v>
      </c>
      <c r="L614" s="30">
        <v>20023718</v>
      </c>
      <c r="M614" s="30">
        <v>1</v>
      </c>
      <c r="N614" s="30">
        <v>930</v>
      </c>
      <c r="O614" s="33">
        <v>830</v>
      </c>
      <c r="P614" s="34">
        <f t="shared" si="18"/>
        <v>880</v>
      </c>
      <c r="Q614" s="118">
        <v>3.4406024512810836E-2</v>
      </c>
      <c r="R614" s="125"/>
      <c r="S614" s="125"/>
      <c r="T614" s="125"/>
      <c r="U614" s="125"/>
      <c r="V614" s="125"/>
      <c r="W614" s="125"/>
      <c r="X614" s="125"/>
      <c r="Y614" s="125"/>
      <c r="Z614" s="125"/>
      <c r="AA614" s="125"/>
      <c r="AB614" s="125"/>
      <c r="AC614" s="126">
        <f t="shared" si="19"/>
        <v>0</v>
      </c>
      <c r="AD614" s="125"/>
      <c r="AE614" s="113"/>
    </row>
    <row r="615" spans="1:31" x14ac:dyDescent="0.25">
      <c r="A615" s="22"/>
      <c r="B615" s="30" t="s">
        <v>11</v>
      </c>
      <c r="C615" s="31" t="s">
        <v>4806</v>
      </c>
      <c r="D615" s="38" t="s">
        <v>892</v>
      </c>
      <c r="E615" s="30" t="s">
        <v>73</v>
      </c>
      <c r="F615" s="31" t="s">
        <v>93</v>
      </c>
      <c r="G615" s="31" t="s">
        <v>893</v>
      </c>
      <c r="H615" s="31" t="s">
        <v>894</v>
      </c>
      <c r="I615" s="32" t="s">
        <v>13</v>
      </c>
      <c r="J615" s="32" t="s">
        <v>895</v>
      </c>
      <c r="K615" s="30" t="s">
        <v>896</v>
      </c>
      <c r="L615" s="30">
        <v>20156864</v>
      </c>
      <c r="M615" s="30">
        <v>5</v>
      </c>
      <c r="N615" s="30">
        <v>948</v>
      </c>
      <c r="O615" s="33">
        <v>1887</v>
      </c>
      <c r="P615" s="34">
        <f t="shared" si="18"/>
        <v>1417.5</v>
      </c>
      <c r="Q615" s="118">
        <v>111.46633891716252</v>
      </c>
      <c r="R615" s="125"/>
      <c r="S615" s="125"/>
      <c r="T615" s="125"/>
      <c r="U615" s="125"/>
      <c r="V615" s="125"/>
      <c r="W615" s="125"/>
      <c r="X615" s="125"/>
      <c r="Y615" s="125"/>
      <c r="Z615" s="125"/>
      <c r="AA615" s="125"/>
      <c r="AB615" s="125"/>
      <c r="AC615" s="126">
        <f t="shared" si="19"/>
        <v>0</v>
      </c>
      <c r="AD615" s="125"/>
      <c r="AE615" s="113"/>
    </row>
    <row r="616" spans="1:31" x14ac:dyDescent="0.25">
      <c r="A616" s="22"/>
      <c r="B616" s="30" t="s">
        <v>11</v>
      </c>
      <c r="C616" s="31" t="s">
        <v>5617</v>
      </c>
      <c r="D616" s="31" t="s">
        <v>606</v>
      </c>
      <c r="E616" s="30" t="s">
        <v>73</v>
      </c>
      <c r="F616" s="31" t="s">
        <v>607</v>
      </c>
      <c r="G616" s="31" t="s">
        <v>6344</v>
      </c>
      <c r="H616" s="31" t="s">
        <v>608</v>
      </c>
      <c r="I616" s="32" t="s">
        <v>13</v>
      </c>
      <c r="J616" s="32" t="s">
        <v>279</v>
      </c>
      <c r="K616" s="30" t="s">
        <v>6343</v>
      </c>
      <c r="L616" s="30">
        <v>20024293</v>
      </c>
      <c r="M616" s="30">
        <v>1</v>
      </c>
      <c r="N616" s="30">
        <v>35</v>
      </c>
      <c r="O616" s="33">
        <v>52</v>
      </c>
      <c r="P616" s="34">
        <f t="shared" si="18"/>
        <v>43.5</v>
      </c>
      <c r="Q616" s="118">
        <v>7.2011255786532627E-2</v>
      </c>
      <c r="R616" s="125"/>
      <c r="S616" s="125"/>
      <c r="T616" s="125"/>
      <c r="U616" s="125"/>
      <c r="V616" s="125"/>
      <c r="W616" s="125"/>
      <c r="X616" s="125"/>
      <c r="Y616" s="125"/>
      <c r="Z616" s="125"/>
      <c r="AA616" s="125"/>
      <c r="AB616" s="125"/>
      <c r="AC616" s="126">
        <f t="shared" si="19"/>
        <v>0</v>
      </c>
      <c r="AD616" s="125"/>
      <c r="AE616" s="113"/>
    </row>
    <row r="617" spans="1:31" x14ac:dyDescent="0.25">
      <c r="A617" s="22"/>
      <c r="B617" s="30" t="s">
        <v>11</v>
      </c>
      <c r="C617" s="31" t="s">
        <v>6345</v>
      </c>
      <c r="D617" s="31" t="s">
        <v>1402</v>
      </c>
      <c r="E617" s="30" t="s">
        <v>6346</v>
      </c>
      <c r="F617" s="31" t="s">
        <v>15</v>
      </c>
      <c r="G617" s="31" t="s">
        <v>6347</v>
      </c>
      <c r="H617" s="31" t="s">
        <v>1403</v>
      </c>
      <c r="I617" s="32" t="s">
        <v>13</v>
      </c>
      <c r="J617" s="32" t="s">
        <v>1404</v>
      </c>
      <c r="K617" s="30" t="s">
        <v>1405</v>
      </c>
      <c r="L617" s="30">
        <v>20025416</v>
      </c>
      <c r="M617" s="30">
        <v>1</v>
      </c>
      <c r="N617" s="30"/>
      <c r="O617" s="33">
        <v>20</v>
      </c>
      <c r="P617" s="34">
        <f t="shared" si="18"/>
        <v>20</v>
      </c>
      <c r="Q617" s="118">
        <v>1.1597536352632868E-3</v>
      </c>
      <c r="R617" s="125"/>
      <c r="S617" s="125"/>
      <c r="T617" s="125"/>
      <c r="U617" s="125"/>
      <c r="V617" s="125"/>
      <c r="W617" s="125"/>
      <c r="X617" s="125"/>
      <c r="Y617" s="125"/>
      <c r="Z617" s="125"/>
      <c r="AA617" s="125"/>
      <c r="AB617" s="125"/>
      <c r="AC617" s="126">
        <f t="shared" si="19"/>
        <v>0</v>
      </c>
      <c r="AD617" s="125"/>
      <c r="AE617" s="113"/>
    </row>
    <row r="618" spans="1:31" x14ac:dyDescent="0.25">
      <c r="A618" s="22"/>
      <c r="B618" s="37" t="s">
        <v>11</v>
      </c>
      <c r="C618" s="31" t="s">
        <v>2656</v>
      </c>
      <c r="D618" s="31"/>
      <c r="E618" s="30"/>
      <c r="F618" s="31"/>
      <c r="G618" s="31"/>
      <c r="H618" s="31"/>
      <c r="I618" s="32" t="s">
        <v>13</v>
      </c>
      <c r="J618" s="32" t="s">
        <v>4400</v>
      </c>
      <c r="K618" s="30" t="s">
        <v>4211</v>
      </c>
      <c r="L618" s="30">
        <v>20026100</v>
      </c>
      <c r="M618" s="30">
        <v>2</v>
      </c>
      <c r="N618" s="30">
        <v>14</v>
      </c>
      <c r="O618" s="33">
        <v>13</v>
      </c>
      <c r="P618" s="34">
        <f t="shared" si="18"/>
        <v>13.5</v>
      </c>
      <c r="Q618" s="118">
        <v>9.9461394291480241E-3</v>
      </c>
      <c r="R618" s="125"/>
      <c r="S618" s="125"/>
      <c r="T618" s="125"/>
      <c r="U618" s="125"/>
      <c r="V618" s="125"/>
      <c r="W618" s="125"/>
      <c r="X618" s="125"/>
      <c r="Y618" s="125"/>
      <c r="Z618" s="125"/>
      <c r="AA618" s="125"/>
      <c r="AB618" s="125"/>
      <c r="AC618" s="126">
        <f t="shared" si="19"/>
        <v>0</v>
      </c>
      <c r="AD618" s="125"/>
      <c r="AE618" s="113"/>
    </row>
    <row r="619" spans="1:31" x14ac:dyDescent="0.25">
      <c r="A619" s="22"/>
      <c r="B619" s="30" t="s">
        <v>11</v>
      </c>
      <c r="C619" s="31" t="s">
        <v>6348</v>
      </c>
      <c r="D619" s="31"/>
      <c r="E619" s="32"/>
      <c r="F619" s="31"/>
      <c r="G619" s="31"/>
      <c r="H619" s="31"/>
      <c r="I619" s="32" t="s">
        <v>13</v>
      </c>
      <c r="J619" s="32" t="s">
        <v>4400</v>
      </c>
      <c r="K619" s="30" t="s">
        <v>837</v>
      </c>
      <c r="L619" s="30">
        <v>22606</v>
      </c>
      <c r="M619" s="30">
        <v>1</v>
      </c>
      <c r="N619" s="30">
        <v>237</v>
      </c>
      <c r="O619" s="33">
        <v>407</v>
      </c>
      <c r="P619" s="34">
        <f t="shared" si="18"/>
        <v>322</v>
      </c>
      <c r="Q619" s="118">
        <v>4.1333092400040239E-2</v>
      </c>
      <c r="R619" s="125"/>
      <c r="S619" s="125"/>
      <c r="T619" s="125"/>
      <c r="U619" s="125"/>
      <c r="V619" s="125"/>
      <c r="W619" s="125"/>
      <c r="X619" s="125"/>
      <c r="Y619" s="125"/>
      <c r="Z619" s="125"/>
      <c r="AA619" s="125"/>
      <c r="AB619" s="125"/>
      <c r="AC619" s="126">
        <f t="shared" si="19"/>
        <v>0</v>
      </c>
      <c r="AD619" s="125"/>
      <c r="AE619" s="113"/>
    </row>
    <row r="620" spans="1:31" x14ac:dyDescent="0.25">
      <c r="A620" s="22"/>
      <c r="B620" s="30" t="s">
        <v>11</v>
      </c>
      <c r="C620" s="31" t="s">
        <v>6349</v>
      </c>
      <c r="D620" s="31" t="s">
        <v>6350</v>
      </c>
      <c r="E620" s="32"/>
      <c r="F620" s="31"/>
      <c r="G620" s="31"/>
      <c r="H620" s="31"/>
      <c r="I620" s="32" t="s">
        <v>13</v>
      </c>
      <c r="J620" s="32" t="s">
        <v>4400</v>
      </c>
      <c r="K620" s="30" t="s">
        <v>4788</v>
      </c>
      <c r="L620" s="30">
        <v>22606</v>
      </c>
      <c r="M620" s="30">
        <v>7</v>
      </c>
      <c r="N620" s="30">
        <v>120</v>
      </c>
      <c r="O620" s="33">
        <v>102</v>
      </c>
      <c r="P620" s="34">
        <f t="shared" si="18"/>
        <v>111</v>
      </c>
      <c r="Q620" s="118">
        <v>1.310244848457281E-2</v>
      </c>
      <c r="R620" s="125"/>
      <c r="S620" s="125"/>
      <c r="T620" s="125"/>
      <c r="U620" s="125"/>
      <c r="V620" s="125"/>
      <c r="W620" s="125"/>
      <c r="X620" s="125"/>
      <c r="Y620" s="125"/>
      <c r="Z620" s="125"/>
      <c r="AA620" s="125"/>
      <c r="AB620" s="125"/>
      <c r="AC620" s="126">
        <f t="shared" si="19"/>
        <v>0</v>
      </c>
      <c r="AD620" s="125"/>
      <c r="AE620" s="113"/>
    </row>
    <row r="621" spans="1:31" x14ac:dyDescent="0.25">
      <c r="A621" s="22"/>
      <c r="B621" s="30" t="s">
        <v>11</v>
      </c>
      <c r="C621" s="31" t="s">
        <v>6351</v>
      </c>
      <c r="D621" s="31" t="s">
        <v>6352</v>
      </c>
      <c r="E621" s="32"/>
      <c r="F621" s="31" t="s">
        <v>151</v>
      </c>
      <c r="G621" s="31" t="s">
        <v>6353</v>
      </c>
      <c r="H621" s="31" t="s">
        <v>406</v>
      </c>
      <c r="I621" s="32" t="s">
        <v>13</v>
      </c>
      <c r="J621" s="32" t="s">
        <v>407</v>
      </c>
      <c r="K621" s="30" t="s">
        <v>4789</v>
      </c>
      <c r="L621" s="30">
        <v>24380</v>
      </c>
      <c r="M621" s="30">
        <v>3</v>
      </c>
      <c r="N621" s="30">
        <v>152</v>
      </c>
      <c r="O621" s="33">
        <v>166</v>
      </c>
      <c r="P621" s="34">
        <f t="shared" si="18"/>
        <v>159</v>
      </c>
      <c r="Q621" s="118">
        <v>0.21440088695722148</v>
      </c>
      <c r="R621" s="125"/>
      <c r="S621" s="125"/>
      <c r="T621" s="125"/>
      <c r="U621" s="125"/>
      <c r="V621" s="125"/>
      <c r="W621" s="125"/>
      <c r="X621" s="125"/>
      <c r="Y621" s="125"/>
      <c r="Z621" s="125"/>
      <c r="AA621" s="125"/>
      <c r="AB621" s="125"/>
      <c r="AC621" s="126">
        <f t="shared" si="19"/>
        <v>0</v>
      </c>
      <c r="AD621" s="125"/>
      <c r="AE621" s="113"/>
    </row>
    <row r="622" spans="1:31" x14ac:dyDescent="0.25">
      <c r="A622" s="22"/>
      <c r="B622" s="30" t="s">
        <v>11</v>
      </c>
      <c r="C622" s="31" t="s">
        <v>6354</v>
      </c>
      <c r="D622" s="31"/>
      <c r="E622" s="32"/>
      <c r="F622" s="31"/>
      <c r="G622" s="31"/>
      <c r="H622" s="31"/>
      <c r="I622" s="32" t="s">
        <v>13</v>
      </c>
      <c r="J622" s="32" t="s">
        <v>4400</v>
      </c>
      <c r="K622" s="30" t="s">
        <v>4790</v>
      </c>
      <c r="L622" s="30">
        <v>24380</v>
      </c>
      <c r="M622" s="30">
        <v>2</v>
      </c>
      <c r="N622" s="30">
        <v>89</v>
      </c>
      <c r="O622" s="33">
        <v>227</v>
      </c>
      <c r="P622" s="34">
        <f t="shared" si="18"/>
        <v>158</v>
      </c>
      <c r="Q622" s="118">
        <v>0.17352374467007509</v>
      </c>
      <c r="R622" s="125"/>
      <c r="S622" s="125"/>
      <c r="T622" s="125"/>
      <c r="U622" s="125"/>
      <c r="V622" s="125"/>
      <c r="W622" s="125"/>
      <c r="X622" s="125"/>
      <c r="Y622" s="125"/>
      <c r="Z622" s="125"/>
      <c r="AA622" s="125"/>
      <c r="AB622" s="125"/>
      <c r="AC622" s="126">
        <f t="shared" si="19"/>
        <v>0</v>
      </c>
      <c r="AD622" s="125"/>
      <c r="AE622" s="113"/>
    </row>
    <row r="623" spans="1:31" x14ac:dyDescent="0.25">
      <c r="A623" s="23"/>
      <c r="B623" s="30" t="s">
        <v>11</v>
      </c>
      <c r="C623" s="31" t="s">
        <v>6355</v>
      </c>
      <c r="D623" s="31" t="s">
        <v>6356</v>
      </c>
      <c r="E623" s="32"/>
      <c r="F623" s="31"/>
      <c r="G623" s="31" t="s">
        <v>4946</v>
      </c>
      <c r="H623" s="31"/>
      <c r="I623" s="32" t="s">
        <v>13</v>
      </c>
      <c r="J623" s="32" t="s">
        <v>4400</v>
      </c>
      <c r="K623" s="30" t="s">
        <v>4791</v>
      </c>
      <c r="L623" s="30">
        <v>28906</v>
      </c>
      <c r="M623" s="30">
        <v>15</v>
      </c>
      <c r="N623" s="30">
        <v>49</v>
      </c>
      <c r="O623" s="33">
        <v>79</v>
      </c>
      <c r="P623" s="34">
        <f t="shared" si="18"/>
        <v>64</v>
      </c>
      <c r="Q623" s="118">
        <v>3.3918927986000262E-2</v>
      </c>
      <c r="R623" s="125"/>
      <c r="S623" s="125"/>
      <c r="T623" s="125"/>
      <c r="U623" s="125"/>
      <c r="V623" s="125"/>
      <c r="W623" s="125"/>
      <c r="X623" s="125"/>
      <c r="Y623" s="125"/>
      <c r="Z623" s="125"/>
      <c r="AA623" s="125"/>
      <c r="AB623" s="125"/>
      <c r="AC623" s="126">
        <f t="shared" si="19"/>
        <v>0</v>
      </c>
      <c r="AD623" s="125"/>
      <c r="AE623" s="113"/>
    </row>
    <row r="624" spans="1:31" x14ac:dyDescent="0.25">
      <c r="A624" s="22"/>
      <c r="B624" s="30" t="s">
        <v>11</v>
      </c>
      <c r="C624" s="31" t="s">
        <v>6161</v>
      </c>
      <c r="D624" s="31" t="s">
        <v>6357</v>
      </c>
      <c r="E624" s="32"/>
      <c r="F624" s="31"/>
      <c r="G624" s="31" t="s">
        <v>4946</v>
      </c>
      <c r="H624" s="31"/>
      <c r="I624" s="32" t="s">
        <v>13</v>
      </c>
      <c r="J624" s="32" t="s">
        <v>4400</v>
      </c>
      <c r="K624" s="30" t="s">
        <v>4792</v>
      </c>
      <c r="L624" s="30">
        <v>29374</v>
      </c>
      <c r="M624" s="30">
        <v>2</v>
      </c>
      <c r="N624" s="30">
        <v>60</v>
      </c>
      <c r="O624" s="33">
        <v>243</v>
      </c>
      <c r="P624" s="34">
        <f t="shared" si="18"/>
        <v>151.5</v>
      </c>
      <c r="Q624" s="118">
        <v>5.3286021836311233E-3</v>
      </c>
      <c r="R624" s="125"/>
      <c r="S624" s="125"/>
      <c r="T624" s="125"/>
      <c r="U624" s="125"/>
      <c r="V624" s="125"/>
      <c r="W624" s="125"/>
      <c r="X624" s="125"/>
      <c r="Y624" s="125"/>
      <c r="Z624" s="125"/>
      <c r="AA624" s="125"/>
      <c r="AB624" s="125"/>
      <c r="AC624" s="126">
        <f t="shared" si="19"/>
        <v>0</v>
      </c>
      <c r="AD624" s="125"/>
      <c r="AE624" s="113"/>
    </row>
    <row r="625" spans="1:31" x14ac:dyDescent="0.25">
      <c r="A625" s="23"/>
      <c r="B625" s="30" t="s">
        <v>11</v>
      </c>
      <c r="C625" s="31" t="s">
        <v>5383</v>
      </c>
      <c r="D625" s="31" t="s">
        <v>6358</v>
      </c>
      <c r="E625" s="32"/>
      <c r="F625" s="31"/>
      <c r="G625" s="31" t="s">
        <v>4946</v>
      </c>
      <c r="H625" s="31"/>
      <c r="I625" s="32" t="s">
        <v>13</v>
      </c>
      <c r="J625" s="32" t="s">
        <v>4400</v>
      </c>
      <c r="K625" s="30" t="s">
        <v>4793</v>
      </c>
      <c r="L625" s="30">
        <v>30435</v>
      </c>
      <c r="M625" s="30">
        <v>2</v>
      </c>
      <c r="N625" s="30"/>
      <c r="O625" s="33">
        <v>180</v>
      </c>
      <c r="P625" s="34">
        <f t="shared" si="18"/>
        <v>180</v>
      </c>
      <c r="Q625" s="118">
        <v>0.1380724448313852</v>
      </c>
      <c r="R625" s="125"/>
      <c r="S625" s="125"/>
      <c r="T625" s="125"/>
      <c r="U625" s="125"/>
      <c r="V625" s="125"/>
      <c r="W625" s="125"/>
      <c r="X625" s="125"/>
      <c r="Y625" s="125"/>
      <c r="Z625" s="125"/>
      <c r="AA625" s="125"/>
      <c r="AB625" s="125"/>
      <c r="AC625" s="126">
        <f t="shared" si="19"/>
        <v>0</v>
      </c>
      <c r="AD625" s="125"/>
      <c r="AE625" s="113"/>
    </row>
    <row r="626" spans="1:31" x14ac:dyDescent="0.25">
      <c r="A626" s="22"/>
      <c r="B626" s="30" t="s">
        <v>11</v>
      </c>
      <c r="C626" s="31" t="s">
        <v>5544</v>
      </c>
      <c r="D626" s="31" t="s">
        <v>6359</v>
      </c>
      <c r="E626" s="32"/>
      <c r="F626" s="31"/>
      <c r="G626" s="31" t="s">
        <v>4946</v>
      </c>
      <c r="H626" s="31"/>
      <c r="I626" s="32" t="s">
        <v>13</v>
      </c>
      <c r="J626" s="32" t="s">
        <v>4400</v>
      </c>
      <c r="K626" s="30" t="s">
        <v>4794</v>
      </c>
      <c r="L626" s="30">
        <v>31330</v>
      </c>
      <c r="M626" s="30">
        <v>2</v>
      </c>
      <c r="N626" s="30">
        <v>650</v>
      </c>
      <c r="O626" s="33">
        <v>780</v>
      </c>
      <c r="P626" s="34">
        <f t="shared" si="18"/>
        <v>715</v>
      </c>
      <c r="Q626" s="118">
        <v>6.9549579853046925E-2</v>
      </c>
      <c r="R626" s="125"/>
      <c r="S626" s="125"/>
      <c r="T626" s="125"/>
      <c r="U626" s="125"/>
      <c r="V626" s="125"/>
      <c r="W626" s="125"/>
      <c r="X626" s="125"/>
      <c r="Y626" s="125"/>
      <c r="Z626" s="125"/>
      <c r="AA626" s="125"/>
      <c r="AB626" s="125"/>
      <c r="AC626" s="126">
        <f t="shared" si="19"/>
        <v>0</v>
      </c>
      <c r="AD626" s="125"/>
      <c r="AE626" s="113"/>
    </row>
    <row r="627" spans="1:31" x14ac:dyDescent="0.25">
      <c r="A627" s="22"/>
      <c r="B627" s="30" t="s">
        <v>11</v>
      </c>
      <c r="C627" s="31" t="s">
        <v>4944</v>
      </c>
      <c r="D627" s="31" t="s">
        <v>4945</v>
      </c>
      <c r="E627" s="32"/>
      <c r="F627" s="31"/>
      <c r="G627" s="31" t="s">
        <v>4946</v>
      </c>
      <c r="H627" s="31" t="s">
        <v>4947</v>
      </c>
      <c r="I627" s="32" t="s">
        <v>13</v>
      </c>
      <c r="J627" s="32" t="s">
        <v>678</v>
      </c>
      <c r="K627" s="30" t="s">
        <v>4795</v>
      </c>
      <c r="L627" s="30">
        <v>32602</v>
      </c>
      <c r="M627" s="30">
        <v>1</v>
      </c>
      <c r="N627" s="30"/>
      <c r="O627" s="33">
        <v>90</v>
      </c>
      <c r="P627" s="34">
        <f t="shared" si="18"/>
        <v>90</v>
      </c>
      <c r="Q627" s="118">
        <v>3.1629644598089635E-4</v>
      </c>
      <c r="R627" s="125"/>
      <c r="S627" s="125"/>
      <c r="T627" s="125"/>
      <c r="U627" s="125"/>
      <c r="V627" s="125"/>
      <c r="W627" s="125"/>
      <c r="X627" s="125"/>
      <c r="Y627" s="125"/>
      <c r="Z627" s="125"/>
      <c r="AA627" s="125"/>
      <c r="AB627" s="125"/>
      <c r="AC627" s="126">
        <f t="shared" si="19"/>
        <v>0</v>
      </c>
      <c r="AD627" s="125"/>
      <c r="AE627" s="113"/>
    </row>
    <row r="628" spans="1:31" x14ac:dyDescent="0.25">
      <c r="A628" s="22"/>
      <c r="B628" s="30" t="s">
        <v>11</v>
      </c>
      <c r="C628" s="31" t="s">
        <v>4944</v>
      </c>
      <c r="D628" s="31" t="s">
        <v>4944</v>
      </c>
      <c r="E628" s="32"/>
      <c r="F628" s="31"/>
      <c r="G628" s="31"/>
      <c r="H628" s="31"/>
      <c r="I628" s="32" t="s">
        <v>13</v>
      </c>
      <c r="J628" s="32"/>
      <c r="K628" s="30" t="s">
        <v>4796</v>
      </c>
      <c r="L628" s="30">
        <v>32602</v>
      </c>
      <c r="M628" s="30">
        <v>2</v>
      </c>
      <c r="N628" s="30">
        <v>90</v>
      </c>
      <c r="O628" s="33">
        <v>300</v>
      </c>
      <c r="P628" s="34">
        <f t="shared" si="18"/>
        <v>195</v>
      </c>
      <c r="Q628" s="118">
        <v>4.5401719016841164E-4</v>
      </c>
      <c r="R628" s="125"/>
      <c r="S628" s="125"/>
      <c r="T628" s="125"/>
      <c r="U628" s="125"/>
      <c r="V628" s="125"/>
      <c r="W628" s="125"/>
      <c r="X628" s="125"/>
      <c r="Y628" s="125"/>
      <c r="Z628" s="125"/>
      <c r="AA628" s="125"/>
      <c r="AB628" s="125"/>
      <c r="AC628" s="126">
        <f t="shared" si="19"/>
        <v>0</v>
      </c>
      <c r="AD628" s="125"/>
      <c r="AE628" s="113"/>
    </row>
    <row r="629" spans="1:31" x14ac:dyDescent="0.25">
      <c r="A629" s="22"/>
      <c r="B629" s="30" t="s">
        <v>11</v>
      </c>
      <c r="C629" s="31" t="s">
        <v>4948</v>
      </c>
      <c r="D629" s="31" t="s">
        <v>1107</v>
      </c>
      <c r="E629" s="32" t="s">
        <v>1108</v>
      </c>
      <c r="F629" s="31" t="s">
        <v>93</v>
      </c>
      <c r="G629" s="31" t="s">
        <v>1109</v>
      </c>
      <c r="H629" s="31" t="s">
        <v>4949</v>
      </c>
      <c r="I629" s="32" t="s">
        <v>13</v>
      </c>
      <c r="J629" s="32" t="s">
        <v>276</v>
      </c>
      <c r="K629" s="30" t="s">
        <v>1110</v>
      </c>
      <c r="L629" s="30">
        <v>32667</v>
      </c>
      <c r="M629" s="30">
        <v>1</v>
      </c>
      <c r="N629" s="30">
        <v>1</v>
      </c>
      <c r="O629" s="33">
        <v>9</v>
      </c>
      <c r="P629" s="34">
        <f t="shared" si="18"/>
        <v>5</v>
      </c>
      <c r="Q629" s="118">
        <v>6.1704165003439865E-3</v>
      </c>
      <c r="R629" s="125"/>
      <c r="S629" s="125"/>
      <c r="T629" s="125"/>
      <c r="U629" s="125"/>
      <c r="V629" s="125"/>
      <c r="W629" s="125"/>
      <c r="X629" s="125"/>
      <c r="Y629" s="125"/>
      <c r="Z629" s="125"/>
      <c r="AA629" s="125"/>
      <c r="AB629" s="125"/>
      <c r="AC629" s="126">
        <f t="shared" si="19"/>
        <v>0</v>
      </c>
      <c r="AD629" s="125"/>
      <c r="AE629" s="113"/>
    </row>
    <row r="630" spans="1:31" x14ac:dyDescent="0.25">
      <c r="A630" s="22"/>
      <c r="B630" s="30" t="s">
        <v>11</v>
      </c>
      <c r="C630" s="31" t="s">
        <v>6360</v>
      </c>
      <c r="D630" s="31" t="s">
        <v>6361</v>
      </c>
      <c r="E630" s="32"/>
      <c r="F630" s="31"/>
      <c r="G630" s="31"/>
      <c r="H630" s="31" t="s">
        <v>4949</v>
      </c>
      <c r="I630" s="32" t="s">
        <v>13</v>
      </c>
      <c r="J630" s="32" t="s">
        <v>4400</v>
      </c>
      <c r="K630" s="30" t="s">
        <v>4797</v>
      </c>
      <c r="L630" s="30">
        <v>32667</v>
      </c>
      <c r="M630" s="30">
        <v>2</v>
      </c>
      <c r="N630" s="30"/>
      <c r="O630" s="33">
        <v>3</v>
      </c>
      <c r="P630" s="34">
        <f t="shared" si="18"/>
        <v>3</v>
      </c>
      <c r="Q630" s="118">
        <v>1.609586883990134E-3</v>
      </c>
      <c r="R630" s="125"/>
      <c r="S630" s="125"/>
      <c r="T630" s="125"/>
      <c r="U630" s="125"/>
      <c r="V630" s="125"/>
      <c r="W630" s="125"/>
      <c r="X630" s="125"/>
      <c r="Y630" s="125"/>
      <c r="Z630" s="125"/>
      <c r="AA630" s="125"/>
      <c r="AB630" s="125"/>
      <c r="AC630" s="126">
        <f t="shared" si="19"/>
        <v>0</v>
      </c>
      <c r="AD630" s="125"/>
      <c r="AE630" s="113"/>
    </row>
    <row r="631" spans="1:31" x14ac:dyDescent="0.25">
      <c r="A631" s="22"/>
      <c r="B631" s="30" t="s">
        <v>11</v>
      </c>
      <c r="C631" s="31" t="s">
        <v>6362</v>
      </c>
      <c r="D631" s="31" t="s">
        <v>6363</v>
      </c>
      <c r="E631" s="32"/>
      <c r="F631" s="31"/>
      <c r="G631" s="31"/>
      <c r="H631" s="31"/>
      <c r="I631" s="32" t="s">
        <v>13</v>
      </c>
      <c r="J631" s="32" t="s">
        <v>4400</v>
      </c>
      <c r="K631" s="30" t="s">
        <v>4807</v>
      </c>
      <c r="L631" s="30">
        <v>33288</v>
      </c>
      <c r="M631" s="30">
        <v>1</v>
      </c>
      <c r="N631" s="30">
        <v>360</v>
      </c>
      <c r="O631" s="33">
        <v>986</v>
      </c>
      <c r="P631" s="34">
        <f t="shared" si="18"/>
        <v>673</v>
      </c>
      <c r="Q631" s="118">
        <v>9.1651288229158898E-3</v>
      </c>
      <c r="R631" s="125"/>
      <c r="S631" s="125"/>
      <c r="T631" s="125"/>
      <c r="U631" s="125"/>
      <c r="V631" s="125"/>
      <c r="W631" s="125"/>
      <c r="X631" s="125"/>
      <c r="Y631" s="125"/>
      <c r="Z631" s="125"/>
      <c r="AA631" s="125"/>
      <c r="AB631" s="125"/>
      <c r="AC631" s="126">
        <f t="shared" si="19"/>
        <v>0</v>
      </c>
      <c r="AD631" s="125"/>
      <c r="AE631" s="113"/>
    </row>
    <row r="632" spans="1:31" x14ac:dyDescent="0.25">
      <c r="A632" s="22"/>
      <c r="B632" s="30" t="s">
        <v>11</v>
      </c>
      <c r="C632" s="31" t="s">
        <v>4950</v>
      </c>
      <c r="D632" s="31" t="s">
        <v>4950</v>
      </c>
      <c r="E632" s="32"/>
      <c r="F632" s="31" t="s">
        <v>4951</v>
      </c>
      <c r="G632" s="31" t="s">
        <v>4952</v>
      </c>
      <c r="H632" s="31" t="s">
        <v>4953</v>
      </c>
      <c r="I632" s="32" t="s">
        <v>13</v>
      </c>
      <c r="J632" s="32" t="s">
        <v>4400</v>
      </c>
      <c r="K632" s="30" t="s">
        <v>4808</v>
      </c>
      <c r="L632" s="30">
        <v>33288</v>
      </c>
      <c r="M632" s="30">
        <v>59</v>
      </c>
      <c r="N632" s="30">
        <v>40</v>
      </c>
      <c r="O632" s="33">
        <v>240</v>
      </c>
      <c r="P632" s="34">
        <f t="shared" si="18"/>
        <v>140</v>
      </c>
      <c r="Q632" s="118">
        <v>1.6175048806967506E-3</v>
      </c>
      <c r="R632" s="125"/>
      <c r="S632" s="125"/>
      <c r="T632" s="125"/>
      <c r="U632" s="125"/>
      <c r="V632" s="125"/>
      <c r="W632" s="125"/>
      <c r="X632" s="125"/>
      <c r="Y632" s="125"/>
      <c r="Z632" s="125"/>
      <c r="AA632" s="125"/>
      <c r="AB632" s="125"/>
      <c r="AC632" s="126">
        <f t="shared" si="19"/>
        <v>0</v>
      </c>
      <c r="AD632" s="125"/>
      <c r="AE632" s="113"/>
    </row>
    <row r="633" spans="1:31" x14ac:dyDescent="0.25">
      <c r="A633" s="22"/>
      <c r="B633" s="30" t="s">
        <v>11</v>
      </c>
      <c r="C633" s="31" t="s">
        <v>6364</v>
      </c>
      <c r="D633" s="31" t="s">
        <v>6365</v>
      </c>
      <c r="E633" s="32"/>
      <c r="F633" s="31"/>
      <c r="G633" s="31"/>
      <c r="H633" s="31" t="s">
        <v>6366</v>
      </c>
      <c r="I633" s="32" t="s">
        <v>13</v>
      </c>
      <c r="J633" s="32" t="s">
        <v>4400</v>
      </c>
      <c r="K633" s="30" t="s">
        <v>4809</v>
      </c>
      <c r="L633" s="30">
        <v>33777</v>
      </c>
      <c r="M633" s="30">
        <v>2</v>
      </c>
      <c r="N633" s="30"/>
      <c r="O633" s="33">
        <v>195</v>
      </c>
      <c r="P633" s="34">
        <f t="shared" si="18"/>
        <v>195</v>
      </c>
      <c r="Q633" s="118">
        <v>1.1230500685109203E-2</v>
      </c>
      <c r="R633" s="125"/>
      <c r="S633" s="125"/>
      <c r="T633" s="125"/>
      <c r="U633" s="125"/>
      <c r="V633" s="125"/>
      <c r="W633" s="125"/>
      <c r="X633" s="125"/>
      <c r="Y633" s="125"/>
      <c r="Z633" s="125"/>
      <c r="AA633" s="125"/>
      <c r="AB633" s="125"/>
      <c r="AC633" s="126">
        <f t="shared" si="19"/>
        <v>0</v>
      </c>
      <c r="AD633" s="125"/>
      <c r="AE633" s="113"/>
    </row>
    <row r="634" spans="1:31" x14ac:dyDescent="0.25">
      <c r="A634" s="22"/>
      <c r="B634" s="30" t="s">
        <v>11</v>
      </c>
      <c r="C634" s="31" t="s">
        <v>6364</v>
      </c>
      <c r="D634" s="31" t="s">
        <v>6365</v>
      </c>
      <c r="E634" s="32"/>
      <c r="F634" s="31"/>
      <c r="G634" s="31"/>
      <c r="H634" s="31"/>
      <c r="I634" s="32" t="s">
        <v>13</v>
      </c>
      <c r="J634" s="32" t="s">
        <v>4400</v>
      </c>
      <c r="K634" s="30" t="s">
        <v>4810</v>
      </c>
      <c r="L634" s="30">
        <v>33777</v>
      </c>
      <c r="M634" s="30">
        <v>4</v>
      </c>
      <c r="N634" s="30"/>
      <c r="O634" s="33">
        <v>120</v>
      </c>
      <c r="P634" s="34">
        <f t="shared" si="18"/>
        <v>120</v>
      </c>
      <c r="Q634" s="118">
        <v>6.9110773446825861E-3</v>
      </c>
      <c r="R634" s="125"/>
      <c r="S634" s="125"/>
      <c r="T634" s="125"/>
      <c r="U634" s="125"/>
      <c r="V634" s="125"/>
      <c r="W634" s="125"/>
      <c r="X634" s="125"/>
      <c r="Y634" s="125"/>
      <c r="Z634" s="125"/>
      <c r="AA634" s="125"/>
      <c r="AB634" s="125"/>
      <c r="AC634" s="126">
        <f t="shared" si="19"/>
        <v>0</v>
      </c>
      <c r="AD634" s="125"/>
      <c r="AE634" s="113"/>
    </row>
    <row r="635" spans="1:31" x14ac:dyDescent="0.25">
      <c r="A635" s="23"/>
      <c r="B635" s="30" t="s">
        <v>11</v>
      </c>
      <c r="C635" s="31" t="s">
        <v>4957</v>
      </c>
      <c r="D635" s="31" t="s">
        <v>4957</v>
      </c>
      <c r="E635" s="32"/>
      <c r="F635" s="31" t="s">
        <v>4958</v>
      </c>
      <c r="G635" s="31" t="s">
        <v>4959</v>
      </c>
      <c r="H635" s="31" t="s">
        <v>1042</v>
      </c>
      <c r="I635" s="32" t="s">
        <v>13</v>
      </c>
      <c r="J635" s="32" t="s">
        <v>4400</v>
      </c>
      <c r="K635" s="30" t="s">
        <v>4811</v>
      </c>
      <c r="L635" s="30">
        <v>34016</v>
      </c>
      <c r="M635" s="30">
        <v>2</v>
      </c>
      <c r="N635" s="30"/>
      <c r="O635" s="33">
        <v>180</v>
      </c>
      <c r="P635" s="34">
        <f t="shared" si="18"/>
        <v>180</v>
      </c>
      <c r="Q635" s="118">
        <v>4.6021132890220421E-3</v>
      </c>
      <c r="R635" s="125"/>
      <c r="S635" s="125"/>
      <c r="T635" s="125"/>
      <c r="U635" s="125"/>
      <c r="V635" s="125"/>
      <c r="W635" s="125"/>
      <c r="X635" s="125"/>
      <c r="Y635" s="125"/>
      <c r="Z635" s="125"/>
      <c r="AA635" s="125"/>
      <c r="AB635" s="125"/>
      <c r="AC635" s="126">
        <f t="shared" si="19"/>
        <v>0</v>
      </c>
      <c r="AD635" s="125"/>
      <c r="AE635" s="113"/>
    </row>
    <row r="636" spans="1:31" x14ac:dyDescent="0.25">
      <c r="A636" s="22"/>
      <c r="B636" s="30" t="s">
        <v>11</v>
      </c>
      <c r="C636" s="31" t="s">
        <v>4960</v>
      </c>
      <c r="D636" s="31" t="s">
        <v>265</v>
      </c>
      <c r="E636" s="32" t="s">
        <v>27</v>
      </c>
      <c r="F636" s="31" t="s">
        <v>266</v>
      </c>
      <c r="G636" s="31" t="s">
        <v>4961</v>
      </c>
      <c r="H636" s="31" t="s">
        <v>267</v>
      </c>
      <c r="I636" s="32" t="s">
        <v>13</v>
      </c>
      <c r="J636" s="32" t="s">
        <v>268</v>
      </c>
      <c r="K636" s="30" t="s">
        <v>4812</v>
      </c>
      <c r="L636" s="30">
        <v>34641</v>
      </c>
      <c r="M636" s="30">
        <v>6</v>
      </c>
      <c r="N636" s="30">
        <v>221</v>
      </c>
      <c r="O636" s="33">
        <v>384</v>
      </c>
      <c r="P636" s="34">
        <f t="shared" si="18"/>
        <v>302.5</v>
      </c>
      <c r="Q636" s="118">
        <v>0.30799110168695121</v>
      </c>
      <c r="R636" s="125"/>
      <c r="S636" s="125"/>
      <c r="T636" s="125"/>
      <c r="U636" s="125"/>
      <c r="V636" s="125"/>
      <c r="W636" s="125"/>
      <c r="X636" s="125"/>
      <c r="Y636" s="125"/>
      <c r="Z636" s="125"/>
      <c r="AA636" s="125"/>
      <c r="AB636" s="125"/>
      <c r="AC636" s="126">
        <f t="shared" si="19"/>
        <v>0</v>
      </c>
      <c r="AD636" s="125"/>
      <c r="AE636" s="113"/>
    </row>
    <row r="637" spans="1:31" x14ac:dyDescent="0.25">
      <c r="A637" s="22"/>
      <c r="B637" s="30" t="s">
        <v>11</v>
      </c>
      <c r="C637" s="31" t="s">
        <v>6367</v>
      </c>
      <c r="D637" s="31"/>
      <c r="E637" s="32"/>
      <c r="F637" s="31"/>
      <c r="G637" s="31"/>
      <c r="H637" s="31"/>
      <c r="I637" s="32" t="s">
        <v>13</v>
      </c>
      <c r="J637" s="32" t="s">
        <v>4400</v>
      </c>
      <c r="K637" s="30" t="s">
        <v>4813</v>
      </c>
      <c r="L637" s="30">
        <v>34641</v>
      </c>
      <c r="M637" s="30">
        <v>4</v>
      </c>
      <c r="N637" s="30">
        <v>306</v>
      </c>
      <c r="O637" s="33">
        <v>470</v>
      </c>
      <c r="P637" s="34">
        <f t="shared" si="18"/>
        <v>388</v>
      </c>
      <c r="Q637" s="118">
        <v>8.0809700382420385E-2</v>
      </c>
      <c r="R637" s="125"/>
      <c r="S637" s="125"/>
      <c r="T637" s="125"/>
      <c r="U637" s="125"/>
      <c r="V637" s="125"/>
      <c r="W637" s="125"/>
      <c r="X637" s="125"/>
      <c r="Y637" s="125"/>
      <c r="Z637" s="125"/>
      <c r="AA637" s="125"/>
      <c r="AB637" s="125"/>
      <c r="AC637" s="126">
        <f t="shared" si="19"/>
        <v>0</v>
      </c>
      <c r="AD637" s="125"/>
      <c r="AE637" s="113"/>
    </row>
    <row r="638" spans="1:31" x14ac:dyDescent="0.25">
      <c r="A638" s="22"/>
      <c r="B638" s="30" t="s">
        <v>11</v>
      </c>
      <c r="C638" s="31" t="s">
        <v>6368</v>
      </c>
      <c r="D638" s="31"/>
      <c r="E638" s="32"/>
      <c r="F638" s="31"/>
      <c r="G638" s="31"/>
      <c r="H638" s="31"/>
      <c r="I638" s="32" t="s">
        <v>13</v>
      </c>
      <c r="J638" s="32" t="s">
        <v>4400</v>
      </c>
      <c r="K638" s="30" t="s">
        <v>269</v>
      </c>
      <c r="L638" s="30">
        <v>34641</v>
      </c>
      <c r="M638" s="30">
        <v>1</v>
      </c>
      <c r="N638" s="30">
        <v>48</v>
      </c>
      <c r="O638" s="33">
        <v>28</v>
      </c>
      <c r="P638" s="34">
        <f t="shared" si="18"/>
        <v>38</v>
      </c>
      <c r="Q638" s="118">
        <v>2.4140359778129197E-2</v>
      </c>
      <c r="R638" s="125"/>
      <c r="S638" s="125"/>
      <c r="T638" s="125"/>
      <c r="U638" s="125"/>
      <c r="V638" s="125"/>
      <c r="W638" s="125"/>
      <c r="X638" s="125"/>
      <c r="Y638" s="125"/>
      <c r="Z638" s="125"/>
      <c r="AA638" s="125"/>
      <c r="AB638" s="125"/>
      <c r="AC638" s="126">
        <f t="shared" si="19"/>
        <v>0</v>
      </c>
      <c r="AD638" s="125"/>
      <c r="AE638" s="113"/>
    </row>
    <row r="639" spans="1:31" x14ac:dyDescent="0.25">
      <c r="A639" s="22"/>
      <c r="B639" s="30" t="s">
        <v>11</v>
      </c>
      <c r="C639" s="31" t="s">
        <v>4962</v>
      </c>
      <c r="D639" s="31" t="s">
        <v>814</v>
      </c>
      <c r="E639" s="32" t="s">
        <v>4963</v>
      </c>
      <c r="F639" s="31" t="s">
        <v>151</v>
      </c>
      <c r="G639" s="31" t="s">
        <v>4964</v>
      </c>
      <c r="H639" s="31" t="s">
        <v>4965</v>
      </c>
      <c r="I639" s="32" t="s">
        <v>13</v>
      </c>
      <c r="J639" s="32" t="s">
        <v>494</v>
      </c>
      <c r="K639" s="30" t="s">
        <v>4814</v>
      </c>
      <c r="L639" s="30">
        <v>35597</v>
      </c>
      <c r="M639" s="30">
        <v>1</v>
      </c>
      <c r="N639" s="30"/>
      <c r="O639" s="33">
        <v>5</v>
      </c>
      <c r="P639" s="34">
        <f t="shared" si="18"/>
        <v>5</v>
      </c>
      <c r="Q639" s="118">
        <v>2.2140751218662747E-3</v>
      </c>
      <c r="R639" s="125"/>
      <c r="S639" s="125"/>
      <c r="T639" s="125"/>
      <c r="U639" s="125"/>
      <c r="V639" s="125"/>
      <c r="W639" s="125"/>
      <c r="X639" s="125"/>
      <c r="Y639" s="125"/>
      <c r="Z639" s="125"/>
      <c r="AA639" s="125"/>
      <c r="AB639" s="125"/>
      <c r="AC639" s="126">
        <f t="shared" si="19"/>
        <v>0</v>
      </c>
      <c r="AD639" s="125"/>
      <c r="AE639" s="113"/>
    </row>
    <row r="640" spans="1:31" x14ac:dyDescent="0.25">
      <c r="A640" s="22"/>
      <c r="B640" s="30" t="s">
        <v>11</v>
      </c>
      <c r="C640" s="31" t="s">
        <v>6369</v>
      </c>
      <c r="D640" s="31" t="s">
        <v>6370</v>
      </c>
      <c r="E640" s="32" t="s">
        <v>6371</v>
      </c>
      <c r="F640" s="31" t="s">
        <v>6372</v>
      </c>
      <c r="G640" s="31" t="s">
        <v>6373</v>
      </c>
      <c r="H640" s="31" t="s">
        <v>4969</v>
      </c>
      <c r="I640" s="32" t="s">
        <v>13</v>
      </c>
      <c r="J640" s="32" t="s">
        <v>748</v>
      </c>
      <c r="K640" s="30" t="s">
        <v>4815</v>
      </c>
      <c r="L640" s="30">
        <v>36241</v>
      </c>
      <c r="M640" s="30">
        <v>7</v>
      </c>
      <c r="N640" s="30">
        <v>50</v>
      </c>
      <c r="O640" s="33">
        <v>81</v>
      </c>
      <c r="P640" s="34">
        <f t="shared" si="18"/>
        <v>65.5</v>
      </c>
      <c r="Q640" s="118">
        <v>4.0435115743686391E-2</v>
      </c>
      <c r="R640" s="125"/>
      <c r="S640" s="125"/>
      <c r="T640" s="125"/>
      <c r="U640" s="125"/>
      <c r="V640" s="125"/>
      <c r="W640" s="125"/>
      <c r="X640" s="125"/>
      <c r="Y640" s="125"/>
      <c r="Z640" s="125"/>
      <c r="AA640" s="125"/>
      <c r="AB640" s="125"/>
      <c r="AC640" s="126">
        <f t="shared" si="19"/>
        <v>0</v>
      </c>
      <c r="AD640" s="125"/>
      <c r="AE640" s="113"/>
    </row>
    <row r="641" spans="1:31" x14ac:dyDescent="0.25">
      <c r="A641" s="22"/>
      <c r="B641" s="30" t="s">
        <v>11</v>
      </c>
      <c r="C641" s="31" t="s">
        <v>4970</v>
      </c>
      <c r="D641" s="31" t="s">
        <v>534</v>
      </c>
      <c r="E641" s="32" t="s">
        <v>128</v>
      </c>
      <c r="F641" s="31" t="s">
        <v>535</v>
      </c>
      <c r="G641" s="31" t="s">
        <v>4971</v>
      </c>
      <c r="H641" s="31" t="s">
        <v>536</v>
      </c>
      <c r="I641" s="32" t="s">
        <v>13</v>
      </c>
      <c r="J641" s="32" t="s">
        <v>450</v>
      </c>
      <c r="K641" s="30" t="s">
        <v>4816</v>
      </c>
      <c r="L641" s="30">
        <v>36628</v>
      </c>
      <c r="M641" s="30">
        <v>3</v>
      </c>
      <c r="N641" s="30">
        <v>31</v>
      </c>
      <c r="O641" s="33">
        <v>97</v>
      </c>
      <c r="P641" s="34">
        <f t="shared" si="18"/>
        <v>64</v>
      </c>
      <c r="Q641" s="118">
        <v>3.2674594338145048E-2</v>
      </c>
      <c r="R641" s="125"/>
      <c r="S641" s="125"/>
      <c r="T641" s="125"/>
      <c r="U641" s="125"/>
      <c r="V641" s="125"/>
      <c r="W641" s="125"/>
      <c r="X641" s="125"/>
      <c r="Y641" s="125"/>
      <c r="Z641" s="125"/>
      <c r="AA641" s="125"/>
      <c r="AB641" s="125"/>
      <c r="AC641" s="126">
        <f t="shared" si="19"/>
        <v>0</v>
      </c>
      <c r="AD641" s="125"/>
      <c r="AE641" s="113"/>
    </row>
    <row r="642" spans="1:31" x14ac:dyDescent="0.25">
      <c r="A642" s="22"/>
      <c r="B642" s="30" t="s">
        <v>11</v>
      </c>
      <c r="C642" s="31" t="s">
        <v>6374</v>
      </c>
      <c r="D642" s="31" t="s">
        <v>6375</v>
      </c>
      <c r="E642" s="32" t="s">
        <v>6376</v>
      </c>
      <c r="F642" s="31"/>
      <c r="G642" s="31" t="s">
        <v>6377</v>
      </c>
      <c r="H642" s="31" t="s">
        <v>536</v>
      </c>
      <c r="I642" s="32" t="s">
        <v>13</v>
      </c>
      <c r="J642" s="32" t="s">
        <v>4400</v>
      </c>
      <c r="K642" s="30" t="s">
        <v>4817</v>
      </c>
      <c r="L642" s="30">
        <v>36628</v>
      </c>
      <c r="M642" s="30">
        <v>1</v>
      </c>
      <c r="N642" s="30">
        <v>86</v>
      </c>
      <c r="O642" s="33">
        <v>67</v>
      </c>
      <c r="P642" s="34">
        <f t="shared" si="18"/>
        <v>76.5</v>
      </c>
      <c r="Q642" s="118">
        <v>4.940155115664125E-2</v>
      </c>
      <c r="R642" s="125"/>
      <c r="S642" s="125"/>
      <c r="T642" s="125"/>
      <c r="U642" s="125"/>
      <c r="V642" s="125"/>
      <c r="W642" s="125"/>
      <c r="X642" s="125"/>
      <c r="Y642" s="125"/>
      <c r="Z642" s="125"/>
      <c r="AA642" s="125"/>
      <c r="AB642" s="125"/>
      <c r="AC642" s="126">
        <f t="shared" si="19"/>
        <v>0</v>
      </c>
      <c r="AD642" s="125"/>
      <c r="AE642" s="113"/>
    </row>
    <row r="643" spans="1:31" x14ac:dyDescent="0.25">
      <c r="A643" s="23"/>
      <c r="B643" s="30" t="s">
        <v>11</v>
      </c>
      <c r="C643" s="31" t="s">
        <v>4973</v>
      </c>
      <c r="D643" s="31" t="s">
        <v>4974</v>
      </c>
      <c r="E643" s="32"/>
      <c r="F643" s="31"/>
      <c r="G643" s="31"/>
      <c r="H643" s="31"/>
      <c r="I643" s="32" t="s">
        <v>13</v>
      </c>
      <c r="J643" s="32" t="s">
        <v>4400</v>
      </c>
      <c r="K643" s="30" t="s">
        <v>4818</v>
      </c>
      <c r="L643" s="30">
        <v>38369</v>
      </c>
      <c r="M643" s="30">
        <v>23</v>
      </c>
      <c r="N643" s="30"/>
      <c r="O643" s="33">
        <v>120</v>
      </c>
      <c r="P643" s="34">
        <f t="shared" si="18"/>
        <v>120</v>
      </c>
      <c r="Q643" s="118">
        <v>1.5324562807774429E-2</v>
      </c>
      <c r="R643" s="125"/>
      <c r="S643" s="125"/>
      <c r="T643" s="125"/>
      <c r="U643" s="125"/>
      <c r="V643" s="125"/>
      <c r="W643" s="125"/>
      <c r="X643" s="125"/>
      <c r="Y643" s="125"/>
      <c r="Z643" s="125"/>
      <c r="AA643" s="125"/>
      <c r="AB643" s="125"/>
      <c r="AC643" s="126">
        <f t="shared" si="19"/>
        <v>0</v>
      </c>
      <c r="AD643" s="125"/>
      <c r="AE643" s="113"/>
    </row>
    <row r="644" spans="1:31" x14ac:dyDescent="0.25">
      <c r="A644" s="23"/>
      <c r="B644" s="30" t="s">
        <v>11</v>
      </c>
      <c r="C644" s="31" t="s">
        <v>4975</v>
      </c>
      <c r="D644" s="31" t="s">
        <v>1326</v>
      </c>
      <c r="E644" s="32" t="s">
        <v>27</v>
      </c>
      <c r="F644" s="31" t="s">
        <v>266</v>
      </c>
      <c r="G644" s="31" t="s">
        <v>4976</v>
      </c>
      <c r="H644" s="31" t="s">
        <v>1327</v>
      </c>
      <c r="I644" s="32" t="s">
        <v>13</v>
      </c>
      <c r="J644" s="32" t="s">
        <v>1328</v>
      </c>
      <c r="K644" s="30" t="s">
        <v>4819</v>
      </c>
      <c r="L644" s="30">
        <v>39170</v>
      </c>
      <c r="M644" s="30">
        <v>10</v>
      </c>
      <c r="N644" s="30">
        <v>16</v>
      </c>
      <c r="O644" s="33">
        <v>40</v>
      </c>
      <c r="P644" s="34">
        <f t="shared" si="18"/>
        <v>28</v>
      </c>
      <c r="Q644" s="118">
        <v>8.1428762815304104E-3</v>
      </c>
      <c r="R644" s="125"/>
      <c r="S644" s="125"/>
      <c r="T644" s="125"/>
      <c r="U644" s="125"/>
      <c r="V644" s="125"/>
      <c r="W644" s="125"/>
      <c r="X644" s="125"/>
      <c r="Y644" s="125"/>
      <c r="Z644" s="125"/>
      <c r="AA644" s="125"/>
      <c r="AB644" s="125"/>
      <c r="AC644" s="126">
        <f t="shared" si="19"/>
        <v>0</v>
      </c>
      <c r="AD644" s="125"/>
      <c r="AE644" s="113"/>
    </row>
    <row r="645" spans="1:31" x14ac:dyDescent="0.25">
      <c r="A645" s="22"/>
      <c r="B645" s="30" t="s">
        <v>11</v>
      </c>
      <c r="C645" s="31" t="s">
        <v>4977</v>
      </c>
      <c r="D645" s="31" t="s">
        <v>970</v>
      </c>
      <c r="E645" s="32" t="s">
        <v>4978</v>
      </c>
      <c r="F645" s="31" t="s">
        <v>69</v>
      </c>
      <c r="G645" s="31" t="s">
        <v>971</v>
      </c>
      <c r="H645" s="31" t="s">
        <v>4979</v>
      </c>
      <c r="I645" s="32" t="s">
        <v>13</v>
      </c>
      <c r="J645" s="32" t="s">
        <v>972</v>
      </c>
      <c r="K645" s="30" t="s">
        <v>973</v>
      </c>
      <c r="L645" s="30">
        <v>39815</v>
      </c>
      <c r="M645" s="30">
        <v>1</v>
      </c>
      <c r="N645" s="30"/>
      <c r="O645" s="33">
        <v>1</v>
      </c>
      <c r="P645" s="34">
        <f t="shared" si="18"/>
        <v>1</v>
      </c>
      <c r="Q645" s="118">
        <v>2.7192708341968728E-3</v>
      </c>
      <c r="R645" s="125"/>
      <c r="S645" s="125"/>
      <c r="T645" s="125"/>
      <c r="U645" s="125"/>
      <c r="V645" s="125"/>
      <c r="W645" s="125"/>
      <c r="X645" s="125"/>
      <c r="Y645" s="125"/>
      <c r="Z645" s="125"/>
      <c r="AA645" s="125"/>
      <c r="AB645" s="125"/>
      <c r="AC645" s="126">
        <f t="shared" si="19"/>
        <v>0</v>
      </c>
      <c r="AD645" s="125"/>
      <c r="AE645" s="113"/>
    </row>
    <row r="646" spans="1:31" x14ac:dyDescent="0.25">
      <c r="A646" s="22"/>
      <c r="B646" s="30" t="s">
        <v>11</v>
      </c>
      <c r="C646" s="31" t="s">
        <v>4980</v>
      </c>
      <c r="D646" s="31" t="s">
        <v>4981</v>
      </c>
      <c r="E646" s="32"/>
      <c r="F646" s="31"/>
      <c r="G646" s="31" t="s">
        <v>4946</v>
      </c>
      <c r="H646" s="31"/>
      <c r="I646" s="32" t="s">
        <v>13</v>
      </c>
      <c r="J646" s="32" t="s">
        <v>4400</v>
      </c>
      <c r="K646" s="30" t="s">
        <v>4820</v>
      </c>
      <c r="L646" s="30">
        <v>40745</v>
      </c>
      <c r="M646" s="30">
        <v>1</v>
      </c>
      <c r="N646" s="30"/>
      <c r="O646" s="33">
        <v>32</v>
      </c>
      <c r="P646" s="34">
        <f t="shared" si="18"/>
        <v>32</v>
      </c>
      <c r="Q646" s="118">
        <v>1.0423656639868347E-2</v>
      </c>
      <c r="R646" s="125"/>
      <c r="S646" s="125"/>
      <c r="T646" s="125"/>
      <c r="U646" s="125"/>
      <c r="V646" s="125"/>
      <c r="W646" s="125"/>
      <c r="X646" s="125"/>
      <c r="Y646" s="125"/>
      <c r="Z646" s="125"/>
      <c r="AA646" s="125"/>
      <c r="AB646" s="125"/>
      <c r="AC646" s="126">
        <f t="shared" si="19"/>
        <v>0</v>
      </c>
      <c r="AD646" s="125"/>
      <c r="AE646" s="113"/>
    </row>
    <row r="647" spans="1:31" x14ac:dyDescent="0.25">
      <c r="A647" s="23"/>
      <c r="B647" s="30" t="s">
        <v>11</v>
      </c>
      <c r="C647" s="31" t="s">
        <v>6378</v>
      </c>
      <c r="D647" s="31" t="s">
        <v>6379</v>
      </c>
      <c r="E647" s="32"/>
      <c r="F647" s="31"/>
      <c r="G647" s="31"/>
      <c r="H647" s="31"/>
      <c r="I647" s="32" t="s">
        <v>13</v>
      </c>
      <c r="J647" s="32" t="s">
        <v>4400</v>
      </c>
      <c r="K647" s="30" t="s">
        <v>4821</v>
      </c>
      <c r="L647" s="30">
        <v>40745</v>
      </c>
      <c r="M647" s="30">
        <v>17</v>
      </c>
      <c r="N647" s="30">
        <v>20</v>
      </c>
      <c r="O647" s="33">
        <v>32</v>
      </c>
      <c r="P647" s="34">
        <f t="shared" si="18"/>
        <v>26</v>
      </c>
      <c r="Q647" s="118">
        <v>5.7680171329571803E-3</v>
      </c>
      <c r="R647" s="125"/>
      <c r="S647" s="125"/>
      <c r="T647" s="125"/>
      <c r="U647" s="125"/>
      <c r="V647" s="125"/>
      <c r="W647" s="125"/>
      <c r="X647" s="125"/>
      <c r="Y647" s="125"/>
      <c r="Z647" s="125"/>
      <c r="AA647" s="125"/>
      <c r="AB647" s="125"/>
      <c r="AC647" s="126">
        <f t="shared" si="19"/>
        <v>0</v>
      </c>
      <c r="AD647" s="125"/>
      <c r="AE647" s="113"/>
    </row>
    <row r="648" spans="1:31" x14ac:dyDescent="0.25">
      <c r="A648" s="23"/>
      <c r="B648" s="30" t="s">
        <v>11</v>
      </c>
      <c r="C648" s="31" t="s">
        <v>6380</v>
      </c>
      <c r="D648" s="31" t="s">
        <v>6381</v>
      </c>
      <c r="E648" s="32"/>
      <c r="F648" s="31"/>
      <c r="G648" s="31" t="s">
        <v>6156</v>
      </c>
      <c r="H648" s="31"/>
      <c r="I648" s="32" t="s">
        <v>13</v>
      </c>
      <c r="J648" s="32" t="s">
        <v>4400</v>
      </c>
      <c r="K648" s="30" t="s">
        <v>1203</v>
      </c>
      <c r="L648" s="30">
        <v>40974</v>
      </c>
      <c r="M648" s="30">
        <v>1</v>
      </c>
      <c r="N648" s="30">
        <v>2</v>
      </c>
      <c r="O648" s="33">
        <v>3</v>
      </c>
      <c r="P648" s="34">
        <f t="shared" ref="P648:P711" si="20">AVERAGE(N648:O648)</f>
        <v>2.5</v>
      </c>
      <c r="Q648" s="118">
        <v>2.6988845398270107E-3</v>
      </c>
      <c r="R648" s="125"/>
      <c r="S648" s="125"/>
      <c r="T648" s="125"/>
      <c r="U648" s="125"/>
      <c r="V648" s="125"/>
      <c r="W648" s="125"/>
      <c r="X648" s="125"/>
      <c r="Y648" s="125"/>
      <c r="Z648" s="125"/>
      <c r="AA648" s="125"/>
      <c r="AB648" s="125"/>
      <c r="AC648" s="126">
        <f t="shared" ref="AC648:AC711" si="21">AB648*P648</f>
        <v>0</v>
      </c>
      <c r="AD648" s="125"/>
      <c r="AE648" s="113"/>
    </row>
    <row r="649" spans="1:31" x14ac:dyDescent="0.25">
      <c r="A649" s="23"/>
      <c r="B649" s="30" t="s">
        <v>11</v>
      </c>
      <c r="C649" s="31" t="s">
        <v>6380</v>
      </c>
      <c r="D649" s="31" t="s">
        <v>6381</v>
      </c>
      <c r="E649" s="32"/>
      <c r="F649" s="31"/>
      <c r="G649" s="31" t="s">
        <v>6156</v>
      </c>
      <c r="H649" s="31"/>
      <c r="I649" s="32" t="s">
        <v>13</v>
      </c>
      <c r="J649" s="32" t="s">
        <v>4400</v>
      </c>
      <c r="K649" s="30" t="s">
        <v>1203</v>
      </c>
      <c r="L649" s="30">
        <v>40974</v>
      </c>
      <c r="M649" s="30">
        <v>1</v>
      </c>
      <c r="N649" s="30">
        <v>2</v>
      </c>
      <c r="O649" s="33">
        <v>3</v>
      </c>
      <c r="P649" s="34">
        <f t="shared" si="20"/>
        <v>2.5</v>
      </c>
      <c r="Q649" s="118">
        <v>2.6988845398270107E-3</v>
      </c>
      <c r="R649" s="125"/>
      <c r="S649" s="125"/>
      <c r="T649" s="125"/>
      <c r="U649" s="125"/>
      <c r="V649" s="125"/>
      <c r="W649" s="125"/>
      <c r="X649" s="125"/>
      <c r="Y649" s="125"/>
      <c r="Z649" s="125"/>
      <c r="AA649" s="125"/>
      <c r="AB649" s="125"/>
      <c r="AC649" s="126">
        <f t="shared" si="21"/>
        <v>0</v>
      </c>
      <c r="AD649" s="125"/>
      <c r="AE649" s="113"/>
    </row>
    <row r="650" spans="1:31" x14ac:dyDescent="0.25">
      <c r="A650" s="22"/>
      <c r="B650" s="30" t="s">
        <v>11</v>
      </c>
      <c r="C650" s="31" t="s">
        <v>4985</v>
      </c>
      <c r="D650" s="31" t="s">
        <v>4986</v>
      </c>
      <c r="E650" s="32"/>
      <c r="F650" s="31"/>
      <c r="G650" s="31" t="s">
        <v>4946</v>
      </c>
      <c r="H650" s="31" t="s">
        <v>4987</v>
      </c>
      <c r="I650" s="32" t="s">
        <v>13</v>
      </c>
      <c r="J650" s="32" t="s">
        <v>394</v>
      </c>
      <c r="K650" s="30" t="s">
        <v>4822</v>
      </c>
      <c r="L650" s="30">
        <v>41072</v>
      </c>
      <c r="M650" s="30">
        <v>1</v>
      </c>
      <c r="N650" s="30">
        <v>299</v>
      </c>
      <c r="O650" s="33">
        <v>1951</v>
      </c>
      <c r="P650" s="34">
        <f t="shared" si="20"/>
        <v>1125</v>
      </c>
      <c r="Q650" s="118">
        <v>1.0329055814063647E-2</v>
      </c>
      <c r="R650" s="125"/>
      <c r="S650" s="125"/>
      <c r="T650" s="125"/>
      <c r="U650" s="125"/>
      <c r="V650" s="125"/>
      <c r="W650" s="125"/>
      <c r="X650" s="125"/>
      <c r="Y650" s="125"/>
      <c r="Z650" s="125"/>
      <c r="AA650" s="125"/>
      <c r="AB650" s="125"/>
      <c r="AC650" s="126">
        <f t="shared" si="21"/>
        <v>0</v>
      </c>
      <c r="AD650" s="125"/>
      <c r="AE650" s="113"/>
    </row>
    <row r="651" spans="1:31" x14ac:dyDescent="0.25">
      <c r="A651" s="23"/>
      <c r="B651" s="30" t="s">
        <v>11</v>
      </c>
      <c r="C651" s="31" t="s">
        <v>4986</v>
      </c>
      <c r="D651" s="31" t="s">
        <v>4986</v>
      </c>
      <c r="E651" s="32"/>
      <c r="F651" s="31"/>
      <c r="G651" s="31"/>
      <c r="H651" s="31"/>
      <c r="I651" s="32" t="s">
        <v>13</v>
      </c>
      <c r="J651" s="32"/>
      <c r="K651" s="30" t="s">
        <v>4823</v>
      </c>
      <c r="L651" s="30">
        <v>41072</v>
      </c>
      <c r="M651" s="30">
        <v>8</v>
      </c>
      <c r="N651" s="30">
        <v>299</v>
      </c>
      <c r="O651" s="33">
        <v>1951</v>
      </c>
      <c r="P651" s="34">
        <f t="shared" si="20"/>
        <v>1125</v>
      </c>
      <c r="Q651" s="118">
        <v>1.6309035495889969E-3</v>
      </c>
      <c r="R651" s="125"/>
      <c r="S651" s="125"/>
      <c r="T651" s="125"/>
      <c r="U651" s="125"/>
      <c r="V651" s="125"/>
      <c r="W651" s="125"/>
      <c r="X651" s="125"/>
      <c r="Y651" s="125"/>
      <c r="Z651" s="125"/>
      <c r="AA651" s="125"/>
      <c r="AB651" s="125"/>
      <c r="AC651" s="126">
        <f t="shared" si="21"/>
        <v>0</v>
      </c>
      <c r="AD651" s="125"/>
      <c r="AE651" s="113"/>
    </row>
    <row r="652" spans="1:31" x14ac:dyDescent="0.25">
      <c r="A652" s="22"/>
      <c r="B652" s="30" t="s">
        <v>11</v>
      </c>
      <c r="C652" s="31" t="s">
        <v>6382</v>
      </c>
      <c r="D652" s="31" t="s">
        <v>6383</v>
      </c>
      <c r="E652" s="32"/>
      <c r="F652" s="31"/>
      <c r="G652" s="31"/>
      <c r="H652" s="31" t="s">
        <v>6384</v>
      </c>
      <c r="I652" s="32" t="s">
        <v>13</v>
      </c>
      <c r="J652" s="32" t="s">
        <v>4400</v>
      </c>
      <c r="K652" s="30" t="s">
        <v>783</v>
      </c>
      <c r="L652" s="30">
        <v>41528</v>
      </c>
      <c r="M652" s="30">
        <v>2</v>
      </c>
      <c r="N652" s="30">
        <v>154</v>
      </c>
      <c r="O652" s="33">
        <v>31</v>
      </c>
      <c r="P652" s="34">
        <f t="shared" si="20"/>
        <v>92.5</v>
      </c>
      <c r="Q652" s="118">
        <v>9.4273912927083838E-3</v>
      </c>
      <c r="R652" s="125"/>
      <c r="S652" s="125"/>
      <c r="T652" s="125"/>
      <c r="U652" s="125"/>
      <c r="V652" s="125"/>
      <c r="W652" s="125"/>
      <c r="X652" s="125"/>
      <c r="Y652" s="125"/>
      <c r="Z652" s="125"/>
      <c r="AA652" s="125"/>
      <c r="AB652" s="125"/>
      <c r="AC652" s="126">
        <f t="shared" si="21"/>
        <v>0</v>
      </c>
      <c r="AD652" s="125"/>
      <c r="AE652" s="113"/>
    </row>
    <row r="653" spans="1:31" x14ac:dyDescent="0.25">
      <c r="A653" s="22"/>
      <c r="B653" s="30" t="s">
        <v>11</v>
      </c>
      <c r="C653" s="31" t="s">
        <v>6385</v>
      </c>
      <c r="D653" s="31" t="s">
        <v>6386</v>
      </c>
      <c r="E653" s="32"/>
      <c r="F653" s="31" t="s">
        <v>6387</v>
      </c>
      <c r="G653" s="31" t="s">
        <v>6353</v>
      </c>
      <c r="H653" s="31" t="s">
        <v>782</v>
      </c>
      <c r="I653" s="32" t="s">
        <v>13</v>
      </c>
      <c r="J653" s="32" t="s">
        <v>730</v>
      </c>
      <c r="K653" s="30" t="s">
        <v>4824</v>
      </c>
      <c r="L653" s="30">
        <v>41528</v>
      </c>
      <c r="M653" s="30">
        <v>4</v>
      </c>
      <c r="N653" s="30">
        <v>514</v>
      </c>
      <c r="O653" s="33">
        <v>55</v>
      </c>
      <c r="P653" s="34">
        <f t="shared" si="20"/>
        <v>284.5</v>
      </c>
      <c r="Q653" s="118">
        <v>0.48476390641656425</v>
      </c>
      <c r="R653" s="125"/>
      <c r="S653" s="125"/>
      <c r="T653" s="125"/>
      <c r="U653" s="125"/>
      <c r="V653" s="125"/>
      <c r="W653" s="125"/>
      <c r="X653" s="125"/>
      <c r="Y653" s="125"/>
      <c r="Z653" s="125"/>
      <c r="AA653" s="125"/>
      <c r="AB653" s="125"/>
      <c r="AC653" s="126">
        <f t="shared" si="21"/>
        <v>0</v>
      </c>
      <c r="AD653" s="125"/>
      <c r="AE653" s="113"/>
    </row>
    <row r="654" spans="1:31" x14ac:dyDescent="0.25">
      <c r="A654" s="22"/>
      <c r="B654" s="30" t="s">
        <v>11</v>
      </c>
      <c r="C654" s="31" t="s">
        <v>4988</v>
      </c>
      <c r="D654" s="31" t="s">
        <v>1299</v>
      </c>
      <c r="E654" s="32" t="s">
        <v>162</v>
      </c>
      <c r="F654" s="31" t="s">
        <v>15</v>
      </c>
      <c r="G654" s="31" t="s">
        <v>4989</v>
      </c>
      <c r="H654" s="31" t="s">
        <v>4990</v>
      </c>
      <c r="I654" s="32" t="s">
        <v>13</v>
      </c>
      <c r="J654" s="32" t="s">
        <v>769</v>
      </c>
      <c r="K654" s="30" t="s">
        <v>4825</v>
      </c>
      <c r="L654" s="30">
        <v>45777</v>
      </c>
      <c r="M654" s="30">
        <v>1</v>
      </c>
      <c r="N654" s="30"/>
      <c r="O654" s="33">
        <v>15</v>
      </c>
      <c r="P654" s="34">
        <f t="shared" si="20"/>
        <v>15</v>
      </c>
      <c r="Q654" s="118">
        <v>7.9232259718214539E-3</v>
      </c>
      <c r="R654" s="125"/>
      <c r="S654" s="125"/>
      <c r="T654" s="125"/>
      <c r="U654" s="125"/>
      <c r="V654" s="125"/>
      <c r="W654" s="125"/>
      <c r="X654" s="125"/>
      <c r="Y654" s="125"/>
      <c r="Z654" s="125"/>
      <c r="AA654" s="125"/>
      <c r="AB654" s="125"/>
      <c r="AC654" s="126">
        <f t="shared" si="21"/>
        <v>0</v>
      </c>
      <c r="AD654" s="125"/>
      <c r="AE654" s="113"/>
    </row>
    <row r="655" spans="1:31" x14ac:dyDescent="0.25">
      <c r="A655" s="22"/>
      <c r="B655" s="30" t="s">
        <v>11</v>
      </c>
      <c r="C655" s="31" t="s">
        <v>4991</v>
      </c>
      <c r="D655" s="31" t="s">
        <v>1052</v>
      </c>
      <c r="E655" s="32" t="s">
        <v>684</v>
      </c>
      <c r="F655" s="31" t="s">
        <v>15</v>
      </c>
      <c r="G655" s="31" t="s">
        <v>4992</v>
      </c>
      <c r="H655" s="31" t="s">
        <v>1053</v>
      </c>
      <c r="I655" s="32" t="s">
        <v>13</v>
      </c>
      <c r="J655" s="32" t="s">
        <v>460</v>
      </c>
      <c r="K655" s="30" t="s">
        <v>4923</v>
      </c>
      <c r="L655" s="30">
        <v>46144</v>
      </c>
      <c r="M655" s="30">
        <v>1</v>
      </c>
      <c r="N655" s="30">
        <v>34</v>
      </c>
      <c r="O655" s="33">
        <v>28</v>
      </c>
      <c r="P655" s="34">
        <f t="shared" si="20"/>
        <v>31</v>
      </c>
      <c r="Q655" s="118">
        <v>6.4074191845199498E-3</v>
      </c>
      <c r="R655" s="125"/>
      <c r="S655" s="125"/>
      <c r="T655" s="125"/>
      <c r="U655" s="125"/>
      <c r="V655" s="125"/>
      <c r="W655" s="125"/>
      <c r="X655" s="125"/>
      <c r="Y655" s="125"/>
      <c r="Z655" s="125"/>
      <c r="AA655" s="125"/>
      <c r="AB655" s="125"/>
      <c r="AC655" s="126">
        <f t="shared" si="21"/>
        <v>0</v>
      </c>
      <c r="AD655" s="125"/>
      <c r="AE655" s="113"/>
    </row>
    <row r="656" spans="1:31" x14ac:dyDescent="0.25">
      <c r="A656" s="23"/>
      <c r="B656" s="30" t="s">
        <v>11</v>
      </c>
      <c r="C656" s="31" t="s">
        <v>6388</v>
      </c>
      <c r="D656" s="31" t="s">
        <v>6389</v>
      </c>
      <c r="E656" s="32"/>
      <c r="F656" s="31"/>
      <c r="G656" s="31"/>
      <c r="H656" s="31"/>
      <c r="I656" s="32" t="s">
        <v>13</v>
      </c>
      <c r="J656" s="32" t="s">
        <v>4400</v>
      </c>
      <c r="K656" s="30" t="s">
        <v>4826</v>
      </c>
      <c r="L656" s="30">
        <v>46144</v>
      </c>
      <c r="M656" s="30">
        <v>6</v>
      </c>
      <c r="N656" s="30">
        <v>34</v>
      </c>
      <c r="O656" s="33">
        <v>63</v>
      </c>
      <c r="P656" s="34">
        <f t="shared" si="20"/>
        <v>48.5</v>
      </c>
      <c r="Q656" s="118">
        <v>1.2346873384204969E-2</v>
      </c>
      <c r="R656" s="125"/>
      <c r="S656" s="125"/>
      <c r="T656" s="125"/>
      <c r="U656" s="125"/>
      <c r="V656" s="125"/>
      <c r="W656" s="125"/>
      <c r="X656" s="125"/>
      <c r="Y656" s="125"/>
      <c r="Z656" s="125"/>
      <c r="AA656" s="125"/>
      <c r="AB656" s="125"/>
      <c r="AC656" s="126">
        <f t="shared" si="21"/>
        <v>0</v>
      </c>
      <c r="AD656" s="125"/>
      <c r="AE656" s="113"/>
    </row>
    <row r="657" spans="1:31" x14ac:dyDescent="0.25">
      <c r="A657" s="22"/>
      <c r="B657" s="30" t="s">
        <v>11</v>
      </c>
      <c r="C657" s="31" t="s">
        <v>4993</v>
      </c>
      <c r="D657" s="31" t="s">
        <v>967</v>
      </c>
      <c r="E657" s="32" t="s">
        <v>4994</v>
      </c>
      <c r="F657" s="31" t="s">
        <v>21</v>
      </c>
      <c r="G657" s="31" t="s">
        <v>4995</v>
      </c>
      <c r="H657" s="31" t="s">
        <v>968</v>
      </c>
      <c r="I657" s="32" t="s">
        <v>13</v>
      </c>
      <c r="J657" s="32" t="s">
        <v>969</v>
      </c>
      <c r="K657" s="30" t="s">
        <v>4827</v>
      </c>
      <c r="L657" s="30">
        <v>47414</v>
      </c>
      <c r="M657" s="30">
        <v>1</v>
      </c>
      <c r="N657" s="30">
        <v>554</v>
      </c>
      <c r="O657" s="33">
        <v>480</v>
      </c>
      <c r="P657" s="34">
        <f t="shared" si="20"/>
        <v>517</v>
      </c>
      <c r="Q657" s="118">
        <v>3.7512392409484799E-2</v>
      </c>
      <c r="R657" s="125"/>
      <c r="S657" s="125"/>
      <c r="T657" s="125"/>
      <c r="U657" s="125"/>
      <c r="V657" s="125"/>
      <c r="W657" s="125"/>
      <c r="X657" s="125"/>
      <c r="Y657" s="125"/>
      <c r="Z657" s="125"/>
      <c r="AA657" s="125"/>
      <c r="AB657" s="125"/>
      <c r="AC657" s="126">
        <f t="shared" si="21"/>
        <v>0</v>
      </c>
      <c r="AD657" s="125"/>
      <c r="AE657" s="113"/>
    </row>
    <row r="658" spans="1:31" x14ac:dyDescent="0.25">
      <c r="A658" s="23"/>
      <c r="B658" s="30" t="s">
        <v>11</v>
      </c>
      <c r="C658" s="31" t="s">
        <v>6390</v>
      </c>
      <c r="D658" s="31" t="s">
        <v>967</v>
      </c>
      <c r="E658" s="32"/>
      <c r="F658" s="31"/>
      <c r="G658" s="31"/>
      <c r="H658" s="31"/>
      <c r="I658" s="32" t="s">
        <v>13</v>
      </c>
      <c r="J658" s="32" t="s">
        <v>4400</v>
      </c>
      <c r="K658" s="30" t="s">
        <v>4828</v>
      </c>
      <c r="L658" s="30">
        <v>47414</v>
      </c>
      <c r="M658" s="30">
        <v>5</v>
      </c>
      <c r="N658" s="30">
        <v>554</v>
      </c>
      <c r="O658" s="33">
        <v>480</v>
      </c>
      <c r="P658" s="34">
        <f t="shared" si="20"/>
        <v>517</v>
      </c>
      <c r="Q658" s="118">
        <v>3.6338947238249646E-2</v>
      </c>
      <c r="R658" s="125"/>
      <c r="S658" s="125"/>
      <c r="T658" s="125"/>
      <c r="U658" s="125"/>
      <c r="V658" s="125"/>
      <c r="W658" s="125"/>
      <c r="X658" s="125"/>
      <c r="Y658" s="125"/>
      <c r="Z658" s="125"/>
      <c r="AA658" s="125"/>
      <c r="AB658" s="125"/>
      <c r="AC658" s="126">
        <f t="shared" si="21"/>
        <v>0</v>
      </c>
      <c r="AD658" s="125"/>
      <c r="AE658" s="113"/>
    </row>
    <row r="659" spans="1:31" x14ac:dyDescent="0.25">
      <c r="A659" s="22"/>
      <c r="B659" s="30" t="s">
        <v>11</v>
      </c>
      <c r="C659" s="31" t="s">
        <v>6391</v>
      </c>
      <c r="D659" s="31" t="s">
        <v>6392</v>
      </c>
      <c r="E659" s="32"/>
      <c r="F659" s="31"/>
      <c r="G659" s="31"/>
      <c r="H659" s="31" t="s">
        <v>1255</v>
      </c>
      <c r="I659" s="32" t="s">
        <v>13</v>
      </c>
      <c r="J659" s="32" t="s">
        <v>4400</v>
      </c>
      <c r="K659" s="30" t="s">
        <v>4829</v>
      </c>
      <c r="L659" s="30">
        <v>52794</v>
      </c>
      <c r="M659" s="30">
        <v>1</v>
      </c>
      <c r="N659" s="30">
        <v>12</v>
      </c>
      <c r="O659" s="33">
        <v>3</v>
      </c>
      <c r="P659" s="34">
        <f t="shared" si="20"/>
        <v>7.5</v>
      </c>
      <c r="Q659" s="118">
        <v>8.9795902063047328E-3</v>
      </c>
      <c r="R659" s="125"/>
      <c r="S659" s="125"/>
      <c r="T659" s="125"/>
      <c r="U659" s="125"/>
      <c r="V659" s="125"/>
      <c r="W659" s="125"/>
      <c r="X659" s="125"/>
      <c r="Y659" s="125"/>
      <c r="Z659" s="125"/>
      <c r="AA659" s="125"/>
      <c r="AB659" s="125"/>
      <c r="AC659" s="126">
        <f t="shared" si="21"/>
        <v>0</v>
      </c>
      <c r="AD659" s="125"/>
      <c r="AE659" s="113"/>
    </row>
    <row r="660" spans="1:31" x14ac:dyDescent="0.25">
      <c r="A660" s="23"/>
      <c r="B660" s="30" t="s">
        <v>11</v>
      </c>
      <c r="C660" s="31" t="s">
        <v>4998</v>
      </c>
      <c r="D660" s="31" t="s">
        <v>4999</v>
      </c>
      <c r="E660" s="32"/>
      <c r="F660" s="31"/>
      <c r="G660" s="31" t="s">
        <v>4946</v>
      </c>
      <c r="H660" s="31"/>
      <c r="I660" s="32" t="s">
        <v>13</v>
      </c>
      <c r="J660" s="32" t="s">
        <v>4400</v>
      </c>
      <c r="K660" s="30" t="s">
        <v>997</v>
      </c>
      <c r="L660" s="30">
        <v>210773</v>
      </c>
      <c r="M660" s="30">
        <v>1</v>
      </c>
      <c r="N660" s="30">
        <v>105</v>
      </c>
      <c r="O660" s="33">
        <v>210</v>
      </c>
      <c r="P660" s="34">
        <f t="shared" si="20"/>
        <v>157.5</v>
      </c>
      <c r="Q660" s="118">
        <v>9.3883704151885877E-2</v>
      </c>
      <c r="R660" s="125"/>
      <c r="S660" s="125"/>
      <c r="T660" s="125"/>
      <c r="U660" s="125"/>
      <c r="V660" s="125"/>
      <c r="W660" s="125"/>
      <c r="X660" s="125"/>
      <c r="Y660" s="125"/>
      <c r="Z660" s="125"/>
      <c r="AA660" s="125"/>
      <c r="AB660" s="125"/>
      <c r="AC660" s="126">
        <f t="shared" si="21"/>
        <v>0</v>
      </c>
      <c r="AD660" s="125"/>
      <c r="AE660" s="113"/>
    </row>
    <row r="661" spans="1:31" x14ac:dyDescent="0.25">
      <c r="A661" s="22"/>
      <c r="B661" s="30" t="s">
        <v>11</v>
      </c>
      <c r="C661" s="31" t="s">
        <v>6393</v>
      </c>
      <c r="D661" s="31" t="s">
        <v>6394</v>
      </c>
      <c r="E661" s="32"/>
      <c r="F661" s="31"/>
      <c r="G661" s="31" t="s">
        <v>4946</v>
      </c>
      <c r="H661" s="31"/>
      <c r="I661" s="32" t="s">
        <v>13</v>
      </c>
      <c r="J661" s="32" t="s">
        <v>4400</v>
      </c>
      <c r="K661" s="30" t="s">
        <v>1095</v>
      </c>
      <c r="L661" s="30">
        <v>217850</v>
      </c>
      <c r="M661" s="30">
        <v>1</v>
      </c>
      <c r="N661" s="30"/>
      <c r="O661" s="33">
        <v>20</v>
      </c>
      <c r="P661" s="34">
        <f t="shared" si="20"/>
        <v>20</v>
      </c>
      <c r="Q661" s="118">
        <v>2.9281961318001301E-2</v>
      </c>
      <c r="R661" s="125"/>
      <c r="S661" s="125"/>
      <c r="T661" s="125"/>
      <c r="U661" s="125"/>
      <c r="V661" s="125"/>
      <c r="W661" s="125"/>
      <c r="X661" s="125"/>
      <c r="Y661" s="125"/>
      <c r="Z661" s="125"/>
      <c r="AA661" s="125"/>
      <c r="AB661" s="125"/>
      <c r="AC661" s="126">
        <f t="shared" si="21"/>
        <v>0</v>
      </c>
      <c r="AD661" s="125"/>
      <c r="AE661" s="113"/>
    </row>
    <row r="662" spans="1:31" x14ac:dyDescent="0.25">
      <c r="A662" s="22"/>
      <c r="B662" s="30" t="s">
        <v>11</v>
      </c>
      <c r="C662" s="31" t="s">
        <v>6395</v>
      </c>
      <c r="D662" s="31" t="s">
        <v>6396</v>
      </c>
      <c r="E662" s="32"/>
      <c r="F662" s="31" t="s">
        <v>5816</v>
      </c>
      <c r="G662" s="31" t="s">
        <v>6353</v>
      </c>
      <c r="H662" s="31" t="s">
        <v>6397</v>
      </c>
      <c r="I662" s="32" t="s">
        <v>13</v>
      </c>
      <c r="J662" s="32" t="s">
        <v>1094</v>
      </c>
      <c r="K662" s="30" t="s">
        <v>4830</v>
      </c>
      <c r="L662" s="30">
        <v>217850</v>
      </c>
      <c r="M662" s="30">
        <v>5</v>
      </c>
      <c r="N662" s="30"/>
      <c r="O662" s="33">
        <v>99</v>
      </c>
      <c r="P662" s="34">
        <f t="shared" si="20"/>
        <v>99</v>
      </c>
      <c r="Q662" s="118">
        <v>3.8093557842266729E-2</v>
      </c>
      <c r="R662" s="125"/>
      <c r="S662" s="125"/>
      <c r="T662" s="125"/>
      <c r="U662" s="125"/>
      <c r="V662" s="125"/>
      <c r="W662" s="125"/>
      <c r="X662" s="125"/>
      <c r="Y662" s="125"/>
      <c r="Z662" s="125"/>
      <c r="AA662" s="125"/>
      <c r="AB662" s="125"/>
      <c r="AC662" s="126">
        <f t="shared" si="21"/>
        <v>0</v>
      </c>
      <c r="AD662" s="125"/>
      <c r="AE662" s="113"/>
    </row>
    <row r="663" spans="1:31" x14ac:dyDescent="0.25">
      <c r="A663" s="22"/>
      <c r="B663" s="30" t="s">
        <v>11</v>
      </c>
      <c r="C663" s="31" t="s">
        <v>5000</v>
      </c>
      <c r="D663" s="31" t="s">
        <v>1097</v>
      </c>
      <c r="E663" s="32" t="s">
        <v>1098</v>
      </c>
      <c r="F663" s="31" t="s">
        <v>1099</v>
      </c>
      <c r="G663" s="31" t="s">
        <v>5001</v>
      </c>
      <c r="H663" s="31" t="s">
        <v>1100</v>
      </c>
      <c r="I663" s="32" t="s">
        <v>13</v>
      </c>
      <c r="J663" s="32" t="s">
        <v>1101</v>
      </c>
      <c r="K663" s="30" t="s">
        <v>4831</v>
      </c>
      <c r="L663" s="30">
        <v>218006</v>
      </c>
      <c r="M663" s="30">
        <v>3</v>
      </c>
      <c r="N663" s="30"/>
      <c r="O663" s="33">
        <v>3</v>
      </c>
      <c r="P663" s="34">
        <f t="shared" si="20"/>
        <v>3</v>
      </c>
      <c r="Q663" s="118">
        <v>4.2172859464119513E-4</v>
      </c>
      <c r="R663" s="125"/>
      <c r="S663" s="125"/>
      <c r="T663" s="125"/>
      <c r="U663" s="125"/>
      <c r="V663" s="125"/>
      <c r="W663" s="125"/>
      <c r="X663" s="125"/>
      <c r="Y663" s="125"/>
      <c r="Z663" s="125"/>
      <c r="AA663" s="125"/>
      <c r="AB663" s="125"/>
      <c r="AC663" s="126">
        <f t="shared" si="21"/>
        <v>0</v>
      </c>
      <c r="AD663" s="125"/>
      <c r="AE663" s="113"/>
    </row>
    <row r="664" spans="1:31" x14ac:dyDescent="0.25">
      <c r="A664" s="22"/>
      <c r="B664" s="30" t="s">
        <v>11</v>
      </c>
      <c r="C664" s="31" t="s">
        <v>4960</v>
      </c>
      <c r="D664" s="31" t="s">
        <v>1249</v>
      </c>
      <c r="E664" s="32" t="s">
        <v>867</v>
      </c>
      <c r="F664" s="31" t="s">
        <v>266</v>
      </c>
      <c r="G664" s="31" t="s">
        <v>5002</v>
      </c>
      <c r="H664" s="31" t="s">
        <v>5003</v>
      </c>
      <c r="I664" s="32" t="s">
        <v>13</v>
      </c>
      <c r="J664" s="32" t="s">
        <v>268</v>
      </c>
      <c r="K664" s="30" t="s">
        <v>4832</v>
      </c>
      <c r="L664" s="30">
        <v>219143</v>
      </c>
      <c r="M664" s="30">
        <v>5</v>
      </c>
      <c r="N664" s="30"/>
      <c r="O664" s="33">
        <v>9</v>
      </c>
      <c r="P664" s="34">
        <f t="shared" si="20"/>
        <v>9</v>
      </c>
      <c r="Q664" s="118">
        <v>6.6457046265046144E-2</v>
      </c>
      <c r="R664" s="125"/>
      <c r="S664" s="125"/>
      <c r="T664" s="125"/>
      <c r="U664" s="125"/>
      <c r="V664" s="125"/>
      <c r="W664" s="125"/>
      <c r="X664" s="125"/>
      <c r="Y664" s="125"/>
      <c r="Z664" s="125"/>
      <c r="AA664" s="125"/>
      <c r="AB664" s="125"/>
      <c r="AC664" s="126">
        <f t="shared" si="21"/>
        <v>0</v>
      </c>
      <c r="AD664" s="125"/>
      <c r="AE664" s="113"/>
    </row>
    <row r="665" spans="1:31" x14ac:dyDescent="0.25">
      <c r="A665" s="22"/>
      <c r="B665" s="30" t="s">
        <v>11</v>
      </c>
      <c r="C665" s="31" t="s">
        <v>5004</v>
      </c>
      <c r="D665" s="31" t="s">
        <v>1293</v>
      </c>
      <c r="E665" s="32" t="s">
        <v>5005</v>
      </c>
      <c r="F665" s="31" t="s">
        <v>139</v>
      </c>
      <c r="G665" s="31" t="s">
        <v>5006</v>
      </c>
      <c r="H665" s="31" t="s">
        <v>1294</v>
      </c>
      <c r="I665" s="32" t="s">
        <v>13</v>
      </c>
      <c r="J665" s="32" t="s">
        <v>639</v>
      </c>
      <c r="K665" s="30" t="s">
        <v>4833</v>
      </c>
      <c r="L665" s="30">
        <v>223135</v>
      </c>
      <c r="M665" s="30">
        <v>4</v>
      </c>
      <c r="N665" s="30"/>
      <c r="O665" s="33">
        <v>21</v>
      </c>
      <c r="P665" s="34">
        <f t="shared" si="20"/>
        <v>21</v>
      </c>
      <c r="Q665" s="118">
        <v>1.7066829064385867E-3</v>
      </c>
      <c r="R665" s="125"/>
      <c r="S665" s="125"/>
      <c r="T665" s="125"/>
      <c r="U665" s="125"/>
      <c r="V665" s="125"/>
      <c r="W665" s="125"/>
      <c r="X665" s="125"/>
      <c r="Y665" s="125"/>
      <c r="Z665" s="125"/>
      <c r="AA665" s="125"/>
      <c r="AB665" s="125"/>
      <c r="AC665" s="126">
        <f t="shared" si="21"/>
        <v>0</v>
      </c>
      <c r="AD665" s="125"/>
      <c r="AE665" s="113"/>
    </row>
    <row r="666" spans="1:31" x14ac:dyDescent="0.25">
      <c r="A666" s="23"/>
      <c r="B666" s="30" t="s">
        <v>11</v>
      </c>
      <c r="C666" s="31" t="s">
        <v>5007</v>
      </c>
      <c r="D666" s="31" t="s">
        <v>562</v>
      </c>
      <c r="E666" s="32" t="s">
        <v>85</v>
      </c>
      <c r="F666" s="31" t="s">
        <v>18</v>
      </c>
      <c r="G666" s="31" t="s">
        <v>5008</v>
      </c>
      <c r="H666" s="31" t="s">
        <v>563</v>
      </c>
      <c r="I666" s="32" t="s">
        <v>13</v>
      </c>
      <c r="J666" s="32" t="s">
        <v>116</v>
      </c>
      <c r="K666" s="30" t="s">
        <v>4834</v>
      </c>
      <c r="L666" s="30">
        <v>226031</v>
      </c>
      <c r="M666" s="30">
        <v>1</v>
      </c>
      <c r="N666" s="30">
        <v>30</v>
      </c>
      <c r="O666" s="33">
        <v>1980</v>
      </c>
      <c r="P666" s="34">
        <f t="shared" si="20"/>
        <v>1005</v>
      </c>
      <c r="Q666" s="118">
        <v>6.6523461929192826E-2</v>
      </c>
      <c r="R666" s="125"/>
      <c r="S666" s="125"/>
      <c r="T666" s="125"/>
      <c r="U666" s="125"/>
      <c r="V666" s="125"/>
      <c r="W666" s="125"/>
      <c r="X666" s="125"/>
      <c r="Y666" s="125"/>
      <c r="Z666" s="125"/>
      <c r="AA666" s="125"/>
      <c r="AB666" s="125"/>
      <c r="AC666" s="126">
        <f t="shared" si="21"/>
        <v>0</v>
      </c>
      <c r="AD666" s="125"/>
      <c r="AE666" s="113"/>
    </row>
    <row r="667" spans="1:31" x14ac:dyDescent="0.25">
      <c r="A667" s="22"/>
      <c r="B667" s="30" t="s">
        <v>11</v>
      </c>
      <c r="C667" s="31" t="s">
        <v>5009</v>
      </c>
      <c r="D667" s="31" t="s">
        <v>1145</v>
      </c>
      <c r="E667" s="32" t="s">
        <v>1146</v>
      </c>
      <c r="F667" s="31" t="s">
        <v>266</v>
      </c>
      <c r="G667" s="31" t="s">
        <v>5010</v>
      </c>
      <c r="H667" s="31" t="s">
        <v>1147</v>
      </c>
      <c r="I667" s="32" t="s">
        <v>13</v>
      </c>
      <c r="J667" s="32" t="s">
        <v>1148</v>
      </c>
      <c r="K667" s="30" t="s">
        <v>4835</v>
      </c>
      <c r="L667" s="30">
        <v>227035</v>
      </c>
      <c r="M667" s="30">
        <v>1</v>
      </c>
      <c r="N667" s="30">
        <v>10</v>
      </c>
      <c r="O667" s="33">
        <v>2</v>
      </c>
      <c r="P667" s="34">
        <f t="shared" si="20"/>
        <v>6</v>
      </c>
      <c r="Q667" s="118">
        <v>1.1460474559374477E-2</v>
      </c>
      <c r="R667" s="125"/>
      <c r="S667" s="125"/>
      <c r="T667" s="125"/>
      <c r="U667" s="125"/>
      <c r="V667" s="125"/>
      <c r="W667" s="125"/>
      <c r="X667" s="125"/>
      <c r="Y667" s="125"/>
      <c r="Z667" s="125"/>
      <c r="AA667" s="125"/>
      <c r="AB667" s="125"/>
      <c r="AC667" s="126">
        <f t="shared" si="21"/>
        <v>0</v>
      </c>
      <c r="AD667" s="125"/>
      <c r="AE667" s="113"/>
    </row>
    <row r="668" spans="1:31" x14ac:dyDescent="0.25">
      <c r="A668" s="22"/>
      <c r="B668" s="30" t="s">
        <v>11</v>
      </c>
      <c r="C668" s="31" t="s">
        <v>6398</v>
      </c>
      <c r="D668" s="31" t="s">
        <v>6398</v>
      </c>
      <c r="E668" s="32"/>
      <c r="F668" s="31"/>
      <c r="G668" s="31"/>
      <c r="H668" s="31"/>
      <c r="I668" s="32" t="s">
        <v>13</v>
      </c>
      <c r="J668" s="32" t="s">
        <v>4400</v>
      </c>
      <c r="K668" s="30" t="s">
        <v>4836</v>
      </c>
      <c r="L668" s="30">
        <v>227035</v>
      </c>
      <c r="M668" s="30">
        <v>9</v>
      </c>
      <c r="N668" s="30"/>
      <c r="O668" s="33">
        <v>4</v>
      </c>
      <c r="P668" s="34">
        <f t="shared" si="20"/>
        <v>4</v>
      </c>
      <c r="Q668" s="118">
        <v>7.1291461721616368E-3</v>
      </c>
      <c r="R668" s="125"/>
      <c r="S668" s="125"/>
      <c r="T668" s="125"/>
      <c r="U668" s="125"/>
      <c r="V668" s="125"/>
      <c r="W668" s="125"/>
      <c r="X668" s="125"/>
      <c r="Y668" s="125"/>
      <c r="Z668" s="125"/>
      <c r="AA668" s="125"/>
      <c r="AB668" s="125"/>
      <c r="AC668" s="126">
        <f t="shared" si="21"/>
        <v>0</v>
      </c>
      <c r="AD668" s="125"/>
      <c r="AE668" s="113"/>
    </row>
    <row r="669" spans="1:31" x14ac:dyDescent="0.25">
      <c r="A669" s="22"/>
      <c r="B669" s="30" t="s">
        <v>11</v>
      </c>
      <c r="C669" s="31" t="s">
        <v>6399</v>
      </c>
      <c r="D669" s="31"/>
      <c r="E669" s="32"/>
      <c r="F669" s="31"/>
      <c r="G669" s="31"/>
      <c r="H669" s="31"/>
      <c r="I669" s="32" t="s">
        <v>13</v>
      </c>
      <c r="J669" s="32" t="s">
        <v>4400</v>
      </c>
      <c r="K669" s="30" t="s">
        <v>4837</v>
      </c>
      <c r="L669" s="30">
        <v>227297</v>
      </c>
      <c r="M669" s="30">
        <v>2</v>
      </c>
      <c r="N669" s="30">
        <v>5395</v>
      </c>
      <c r="O669" s="33">
        <v>7653</v>
      </c>
      <c r="P669" s="34">
        <f t="shared" si="20"/>
        <v>6524</v>
      </c>
      <c r="Q669" s="118">
        <v>2.1953538866691606</v>
      </c>
      <c r="R669" s="125"/>
      <c r="S669" s="125"/>
      <c r="T669" s="125"/>
      <c r="U669" s="125"/>
      <c r="V669" s="125"/>
      <c r="W669" s="125"/>
      <c r="X669" s="125"/>
      <c r="Y669" s="125"/>
      <c r="Z669" s="125"/>
      <c r="AA669" s="125"/>
      <c r="AB669" s="125"/>
      <c r="AC669" s="126">
        <f t="shared" si="21"/>
        <v>0</v>
      </c>
      <c r="AD669" s="125"/>
      <c r="AE669" s="113"/>
    </row>
    <row r="670" spans="1:31" x14ac:dyDescent="0.25">
      <c r="A670" s="22"/>
      <c r="B670" s="30" t="s">
        <v>11</v>
      </c>
      <c r="C670" s="31" t="s">
        <v>5011</v>
      </c>
      <c r="D670" s="31" t="s">
        <v>33</v>
      </c>
      <c r="E670" s="32" t="s">
        <v>27</v>
      </c>
      <c r="F670" s="31" t="s">
        <v>28</v>
      </c>
      <c r="G670" s="31" t="s">
        <v>5012</v>
      </c>
      <c r="H670" s="31" t="s">
        <v>34</v>
      </c>
      <c r="I670" s="32" t="s">
        <v>13</v>
      </c>
      <c r="J670" s="32" t="s">
        <v>30</v>
      </c>
      <c r="K670" s="30" t="s">
        <v>4838</v>
      </c>
      <c r="L670" s="30">
        <v>227297</v>
      </c>
      <c r="M670" s="30">
        <v>5</v>
      </c>
      <c r="N670" s="30">
        <v>456</v>
      </c>
      <c r="O670" s="33">
        <v>556</v>
      </c>
      <c r="P670" s="34">
        <f t="shared" si="20"/>
        <v>506</v>
      </c>
      <c r="Q670" s="118">
        <v>0.80200829723907163</v>
      </c>
      <c r="R670" s="125"/>
      <c r="S670" s="125"/>
      <c r="T670" s="125"/>
      <c r="U670" s="125"/>
      <c r="V670" s="125"/>
      <c r="W670" s="125"/>
      <c r="X670" s="125"/>
      <c r="Y670" s="125"/>
      <c r="Z670" s="125"/>
      <c r="AA670" s="125"/>
      <c r="AB670" s="125"/>
      <c r="AC670" s="126">
        <f t="shared" si="21"/>
        <v>0</v>
      </c>
      <c r="AD670" s="125"/>
      <c r="AE670" s="113"/>
    </row>
    <row r="671" spans="1:31" x14ac:dyDescent="0.25">
      <c r="A671" s="22"/>
      <c r="B671" s="30" t="s">
        <v>11</v>
      </c>
      <c r="C671" s="31" t="s">
        <v>6400</v>
      </c>
      <c r="D671" s="31"/>
      <c r="E671" s="32"/>
      <c r="F671" s="31"/>
      <c r="G671" s="31"/>
      <c r="H671" s="31"/>
      <c r="I671" s="32" t="s">
        <v>13</v>
      </c>
      <c r="J671" s="32" t="s">
        <v>4400</v>
      </c>
      <c r="K671" s="30" t="s">
        <v>4839</v>
      </c>
      <c r="L671" s="30">
        <v>227297</v>
      </c>
      <c r="M671" s="30">
        <v>6</v>
      </c>
      <c r="N671" s="30">
        <v>518</v>
      </c>
      <c r="O671" s="33">
        <v>1158</v>
      </c>
      <c r="P671" s="34">
        <f t="shared" si="20"/>
        <v>838</v>
      </c>
      <c r="Q671" s="118">
        <v>1.3477750911152677</v>
      </c>
      <c r="R671" s="125"/>
      <c r="S671" s="125"/>
      <c r="T671" s="125"/>
      <c r="U671" s="125"/>
      <c r="V671" s="125"/>
      <c r="W671" s="125"/>
      <c r="X671" s="125"/>
      <c r="Y671" s="125"/>
      <c r="Z671" s="125"/>
      <c r="AA671" s="125"/>
      <c r="AB671" s="125"/>
      <c r="AC671" s="126">
        <f t="shared" si="21"/>
        <v>0</v>
      </c>
      <c r="AD671" s="125"/>
      <c r="AE671" s="113"/>
    </row>
    <row r="672" spans="1:31" x14ac:dyDescent="0.25">
      <c r="A672" s="23"/>
      <c r="B672" s="30" t="s">
        <v>11</v>
      </c>
      <c r="C672" s="31" t="s">
        <v>5013</v>
      </c>
      <c r="D672" s="31" t="s">
        <v>1335</v>
      </c>
      <c r="E672" s="32" t="s">
        <v>311</v>
      </c>
      <c r="F672" s="31" t="s">
        <v>36</v>
      </c>
      <c r="G672" s="31" t="s">
        <v>5014</v>
      </c>
      <c r="H672" s="31" t="s">
        <v>5015</v>
      </c>
      <c r="I672" s="32" t="s">
        <v>13</v>
      </c>
      <c r="J672" s="32" t="s">
        <v>313</v>
      </c>
      <c r="K672" s="30" t="s">
        <v>4840</v>
      </c>
      <c r="L672" s="30">
        <v>19902991</v>
      </c>
      <c r="M672" s="30">
        <v>1</v>
      </c>
      <c r="N672" s="30">
        <v>70</v>
      </c>
      <c r="O672" s="33">
        <v>120</v>
      </c>
      <c r="P672" s="34">
        <f t="shared" si="20"/>
        <v>95</v>
      </c>
      <c r="Q672" s="118">
        <v>1.69646916703712E-2</v>
      </c>
      <c r="R672" s="125"/>
      <c r="S672" s="125"/>
      <c r="T672" s="125"/>
      <c r="U672" s="125"/>
      <c r="V672" s="125"/>
      <c r="W672" s="125"/>
      <c r="X672" s="125"/>
      <c r="Y672" s="125"/>
      <c r="Z672" s="125"/>
      <c r="AA672" s="125"/>
      <c r="AB672" s="125"/>
      <c r="AC672" s="126">
        <f t="shared" si="21"/>
        <v>0</v>
      </c>
      <c r="AD672" s="125"/>
      <c r="AE672" s="113"/>
    </row>
    <row r="673" spans="1:31" x14ac:dyDescent="0.25">
      <c r="A673" s="22"/>
      <c r="B673" s="30" t="s">
        <v>11</v>
      </c>
      <c r="C673" s="31" t="s">
        <v>5016</v>
      </c>
      <c r="D673" s="31" t="s">
        <v>816</v>
      </c>
      <c r="E673" s="32" t="s">
        <v>817</v>
      </c>
      <c r="F673" s="31" t="s">
        <v>723</v>
      </c>
      <c r="G673" s="31" t="s">
        <v>818</v>
      </c>
      <c r="H673" s="31" t="s">
        <v>819</v>
      </c>
      <c r="I673" s="32" t="s">
        <v>13</v>
      </c>
      <c r="J673" s="32" t="s">
        <v>820</v>
      </c>
      <c r="K673" s="30" t="s">
        <v>821</v>
      </c>
      <c r="L673" s="30">
        <v>19903434</v>
      </c>
      <c r="M673" s="30">
        <v>2</v>
      </c>
      <c r="N673" s="30">
        <v>6</v>
      </c>
      <c r="O673" s="33">
        <v>35</v>
      </c>
      <c r="P673" s="34">
        <f t="shared" si="20"/>
        <v>20.5</v>
      </c>
      <c r="Q673" s="118">
        <v>4.9442589156171883E-2</v>
      </c>
      <c r="R673" s="125"/>
      <c r="S673" s="125"/>
      <c r="T673" s="125"/>
      <c r="U673" s="125"/>
      <c r="V673" s="125"/>
      <c r="W673" s="125"/>
      <c r="X673" s="125"/>
      <c r="Y673" s="125"/>
      <c r="Z673" s="125"/>
      <c r="AA673" s="125"/>
      <c r="AB673" s="125"/>
      <c r="AC673" s="126">
        <f t="shared" si="21"/>
        <v>0</v>
      </c>
      <c r="AD673" s="125"/>
      <c r="AE673" s="113"/>
    </row>
    <row r="674" spans="1:31" x14ac:dyDescent="0.25">
      <c r="A674" s="22"/>
      <c r="B674" s="30" t="s">
        <v>11</v>
      </c>
      <c r="C674" s="31" t="s">
        <v>6401</v>
      </c>
      <c r="D674" s="31" t="s">
        <v>6402</v>
      </c>
      <c r="E674" s="32"/>
      <c r="F674" s="31"/>
      <c r="G674" s="31"/>
      <c r="H674" s="31"/>
      <c r="I674" s="32" t="s">
        <v>13</v>
      </c>
      <c r="J674" s="32" t="s">
        <v>4400</v>
      </c>
      <c r="K674" s="30" t="s">
        <v>4841</v>
      </c>
      <c r="L674" s="30">
        <v>19903434</v>
      </c>
      <c r="M674" s="30">
        <v>4</v>
      </c>
      <c r="N674" s="30"/>
      <c r="O674" s="33">
        <v>8</v>
      </c>
      <c r="P674" s="34">
        <f t="shared" si="20"/>
        <v>8</v>
      </c>
      <c r="Q674" s="118">
        <v>9.8220791448065496E-3</v>
      </c>
      <c r="R674" s="125"/>
      <c r="S674" s="125"/>
      <c r="T674" s="125"/>
      <c r="U674" s="125"/>
      <c r="V674" s="125"/>
      <c r="W674" s="125"/>
      <c r="X674" s="125"/>
      <c r="Y674" s="125"/>
      <c r="Z674" s="125"/>
      <c r="AA674" s="125"/>
      <c r="AB674" s="125"/>
      <c r="AC674" s="126">
        <f t="shared" si="21"/>
        <v>0</v>
      </c>
      <c r="AD674" s="125"/>
      <c r="AE674" s="113"/>
    </row>
    <row r="675" spans="1:31" x14ac:dyDescent="0.25">
      <c r="A675" s="23"/>
      <c r="B675" s="30" t="s">
        <v>11</v>
      </c>
      <c r="C675" s="31" t="s">
        <v>5013</v>
      </c>
      <c r="D675" s="31" t="s">
        <v>1113</v>
      </c>
      <c r="E675" s="32" t="s">
        <v>311</v>
      </c>
      <c r="F675" s="31" t="s">
        <v>15</v>
      </c>
      <c r="G675" s="31" t="s">
        <v>5017</v>
      </c>
      <c r="H675" s="31" t="s">
        <v>1114</v>
      </c>
      <c r="I675" s="32" t="s">
        <v>13</v>
      </c>
      <c r="J675" s="32" t="s">
        <v>313</v>
      </c>
      <c r="K675" s="30" t="s">
        <v>4842</v>
      </c>
      <c r="L675" s="30">
        <v>19908303</v>
      </c>
      <c r="M675" s="30">
        <v>1</v>
      </c>
      <c r="N675" s="30">
        <v>10</v>
      </c>
      <c r="O675" s="33">
        <v>380</v>
      </c>
      <c r="P675" s="34">
        <f t="shared" si="20"/>
        <v>195</v>
      </c>
      <c r="Q675" s="118">
        <v>1.370617932583884E-3</v>
      </c>
      <c r="R675" s="125"/>
      <c r="S675" s="125"/>
      <c r="T675" s="125"/>
      <c r="U675" s="125"/>
      <c r="V675" s="125"/>
      <c r="W675" s="125"/>
      <c r="X675" s="125"/>
      <c r="Y675" s="125"/>
      <c r="Z675" s="125"/>
      <c r="AA675" s="125"/>
      <c r="AB675" s="125"/>
      <c r="AC675" s="126">
        <f t="shared" si="21"/>
        <v>0</v>
      </c>
      <c r="AD675" s="125"/>
      <c r="AE675" s="113"/>
    </row>
    <row r="676" spans="1:31" x14ac:dyDescent="0.25">
      <c r="A676" s="22"/>
      <c r="B676" s="30" t="s">
        <v>11</v>
      </c>
      <c r="C676" s="31" t="s">
        <v>5018</v>
      </c>
      <c r="D676" s="31" t="s">
        <v>1329</v>
      </c>
      <c r="E676" s="32" t="s">
        <v>1330</v>
      </c>
      <c r="F676" s="31" t="s">
        <v>225</v>
      </c>
      <c r="G676" s="31" t="s">
        <v>1331</v>
      </c>
      <c r="H676" s="31" t="s">
        <v>5019</v>
      </c>
      <c r="I676" s="32" t="s">
        <v>13</v>
      </c>
      <c r="J676" s="32" t="s">
        <v>226</v>
      </c>
      <c r="K676" s="30" t="s">
        <v>1332</v>
      </c>
      <c r="L676" s="30">
        <v>19912602</v>
      </c>
      <c r="M676" s="30">
        <v>1</v>
      </c>
      <c r="N676" s="30">
        <v>4</v>
      </c>
      <c r="O676" s="33">
        <v>1</v>
      </c>
      <c r="P676" s="34">
        <f t="shared" si="20"/>
        <v>2.5</v>
      </c>
      <c r="Q676" s="118">
        <v>6.80915960097763E-3</v>
      </c>
      <c r="R676" s="125"/>
      <c r="S676" s="125"/>
      <c r="T676" s="125"/>
      <c r="U676" s="125"/>
      <c r="V676" s="125"/>
      <c r="W676" s="125"/>
      <c r="X676" s="125"/>
      <c r="Y676" s="125"/>
      <c r="Z676" s="125"/>
      <c r="AA676" s="125"/>
      <c r="AB676" s="125"/>
      <c r="AC676" s="126">
        <f t="shared" si="21"/>
        <v>0</v>
      </c>
      <c r="AD676" s="125"/>
      <c r="AE676" s="113"/>
    </row>
    <row r="677" spans="1:31" x14ac:dyDescent="0.25">
      <c r="A677" s="22"/>
      <c r="B677" s="30" t="s">
        <v>11</v>
      </c>
      <c r="C677" s="31" t="s">
        <v>6403</v>
      </c>
      <c r="D677" s="31" t="s">
        <v>6404</v>
      </c>
      <c r="E677" s="32"/>
      <c r="F677" s="31"/>
      <c r="G677" s="31" t="s">
        <v>4946</v>
      </c>
      <c r="H677" s="31"/>
      <c r="I677" s="32" t="s">
        <v>13</v>
      </c>
      <c r="J677" s="32" t="s">
        <v>4400</v>
      </c>
      <c r="K677" s="30" t="s">
        <v>4843</v>
      </c>
      <c r="L677" s="30">
        <v>19915081</v>
      </c>
      <c r="M677" s="30">
        <v>1</v>
      </c>
      <c r="N677" s="30"/>
      <c r="O677" s="33">
        <v>21</v>
      </c>
      <c r="P677" s="34">
        <f t="shared" si="20"/>
        <v>21</v>
      </c>
      <c r="Q677" s="118">
        <v>6.2964283969068106E-4</v>
      </c>
      <c r="R677" s="125"/>
      <c r="S677" s="125"/>
      <c r="T677" s="125"/>
      <c r="U677" s="125"/>
      <c r="V677" s="125"/>
      <c r="W677" s="125"/>
      <c r="X677" s="125"/>
      <c r="Y677" s="125"/>
      <c r="Z677" s="125"/>
      <c r="AA677" s="125"/>
      <c r="AB677" s="125"/>
      <c r="AC677" s="126">
        <f t="shared" si="21"/>
        <v>0</v>
      </c>
      <c r="AD677" s="125"/>
      <c r="AE677" s="113"/>
    </row>
    <row r="678" spans="1:31" x14ac:dyDescent="0.25">
      <c r="A678" s="22"/>
      <c r="B678" s="30" t="s">
        <v>11</v>
      </c>
      <c r="C678" s="31" t="s">
        <v>6405</v>
      </c>
      <c r="D678" s="31"/>
      <c r="E678" s="32"/>
      <c r="F678" s="31"/>
      <c r="G678" s="31"/>
      <c r="H678" s="31"/>
      <c r="I678" s="32" t="s">
        <v>13</v>
      </c>
      <c r="J678" s="32" t="s">
        <v>4400</v>
      </c>
      <c r="K678" s="30" t="s">
        <v>4844</v>
      </c>
      <c r="L678" s="30">
        <v>19917701</v>
      </c>
      <c r="M678" s="30">
        <v>1</v>
      </c>
      <c r="N678" s="30">
        <v>193</v>
      </c>
      <c r="O678" s="33">
        <v>213</v>
      </c>
      <c r="P678" s="34">
        <f t="shared" si="20"/>
        <v>203</v>
      </c>
      <c r="Q678" s="118">
        <v>2.9910309833811807E-2</v>
      </c>
      <c r="R678" s="125"/>
      <c r="S678" s="125"/>
      <c r="T678" s="125"/>
      <c r="U678" s="125"/>
      <c r="V678" s="125"/>
      <c r="W678" s="125"/>
      <c r="X678" s="125"/>
      <c r="Y678" s="125"/>
      <c r="Z678" s="125"/>
      <c r="AA678" s="125"/>
      <c r="AB678" s="125"/>
      <c r="AC678" s="126">
        <f t="shared" si="21"/>
        <v>0</v>
      </c>
      <c r="AD678" s="125"/>
      <c r="AE678" s="113"/>
    </row>
    <row r="679" spans="1:31" x14ac:dyDescent="0.25">
      <c r="A679" s="22"/>
      <c r="B679" s="30" t="s">
        <v>11</v>
      </c>
      <c r="C679" s="31" t="s">
        <v>5024</v>
      </c>
      <c r="D679" s="31" t="s">
        <v>217</v>
      </c>
      <c r="E679" s="32" t="s">
        <v>218</v>
      </c>
      <c r="F679" s="31" t="s">
        <v>28</v>
      </c>
      <c r="G679" s="31" t="s">
        <v>5025</v>
      </c>
      <c r="H679" s="31" t="s">
        <v>219</v>
      </c>
      <c r="I679" s="32" t="s">
        <v>13</v>
      </c>
      <c r="J679" s="32" t="s">
        <v>220</v>
      </c>
      <c r="K679" s="30" t="s">
        <v>4845</v>
      </c>
      <c r="L679" s="30">
        <v>19917701</v>
      </c>
      <c r="M679" s="30">
        <v>2</v>
      </c>
      <c r="N679" s="30">
        <v>252</v>
      </c>
      <c r="O679" s="33">
        <v>404</v>
      </c>
      <c r="P679" s="34">
        <f t="shared" si="20"/>
        <v>328</v>
      </c>
      <c r="Q679" s="118">
        <v>0.83262755041249992</v>
      </c>
      <c r="R679" s="125"/>
      <c r="S679" s="125"/>
      <c r="T679" s="125"/>
      <c r="U679" s="125"/>
      <c r="V679" s="125"/>
      <c r="W679" s="125"/>
      <c r="X679" s="125"/>
      <c r="Y679" s="125"/>
      <c r="Z679" s="125"/>
      <c r="AA679" s="125"/>
      <c r="AB679" s="125"/>
      <c r="AC679" s="126">
        <f t="shared" si="21"/>
        <v>0</v>
      </c>
      <c r="AD679" s="125"/>
      <c r="AE679" s="113"/>
    </row>
    <row r="680" spans="1:31" x14ac:dyDescent="0.25">
      <c r="A680" s="22"/>
      <c r="B680" s="30" t="s">
        <v>11</v>
      </c>
      <c r="C680" s="31" t="s">
        <v>5026</v>
      </c>
      <c r="D680" s="31" t="s">
        <v>6406</v>
      </c>
      <c r="E680" s="32"/>
      <c r="F680" s="31"/>
      <c r="G680" s="31" t="s">
        <v>4946</v>
      </c>
      <c r="H680" s="31"/>
      <c r="I680" s="32" t="s">
        <v>13</v>
      </c>
      <c r="J680" s="32" t="s">
        <v>4400</v>
      </c>
      <c r="K680" s="30" t="s">
        <v>4846</v>
      </c>
      <c r="L680" s="30">
        <v>19920537</v>
      </c>
      <c r="M680" s="30">
        <v>1</v>
      </c>
      <c r="N680" s="30"/>
      <c r="O680" s="33">
        <v>5</v>
      </c>
      <c r="P680" s="34">
        <f t="shared" si="20"/>
        <v>5</v>
      </c>
      <c r="Q680" s="118">
        <v>1.7167868206851989E-3</v>
      </c>
      <c r="R680" s="125"/>
      <c r="S680" s="125"/>
      <c r="T680" s="125"/>
      <c r="U680" s="125"/>
      <c r="V680" s="125"/>
      <c r="W680" s="125"/>
      <c r="X680" s="125"/>
      <c r="Y680" s="125"/>
      <c r="Z680" s="125"/>
      <c r="AA680" s="125"/>
      <c r="AB680" s="125"/>
      <c r="AC680" s="126">
        <f t="shared" si="21"/>
        <v>0</v>
      </c>
      <c r="AD680" s="125"/>
      <c r="AE680" s="113"/>
    </row>
    <row r="681" spans="1:31" x14ac:dyDescent="0.25">
      <c r="A681" s="22"/>
      <c r="B681" s="30" t="s">
        <v>11</v>
      </c>
      <c r="C681" s="31" t="s">
        <v>6407</v>
      </c>
      <c r="D681" s="31"/>
      <c r="E681" s="32"/>
      <c r="F681" s="31"/>
      <c r="G681" s="31"/>
      <c r="H681" s="31"/>
      <c r="I681" s="32" t="s">
        <v>13</v>
      </c>
      <c r="J681" s="32" t="s">
        <v>4400</v>
      </c>
      <c r="K681" s="30" t="s">
        <v>4847</v>
      </c>
      <c r="L681" s="30">
        <v>19924285</v>
      </c>
      <c r="M681" s="30">
        <v>42</v>
      </c>
      <c r="N681" s="30"/>
      <c r="O681" s="33">
        <v>1</v>
      </c>
      <c r="P681" s="34">
        <f t="shared" si="20"/>
        <v>1</v>
      </c>
      <c r="Q681" s="118">
        <v>1.730844440506572E-5</v>
      </c>
      <c r="R681" s="125"/>
      <c r="S681" s="125"/>
      <c r="T681" s="125"/>
      <c r="U681" s="125"/>
      <c r="V681" s="125"/>
      <c r="W681" s="125"/>
      <c r="X681" s="125"/>
      <c r="Y681" s="125"/>
      <c r="Z681" s="125"/>
      <c r="AA681" s="125"/>
      <c r="AB681" s="125"/>
      <c r="AC681" s="126">
        <f t="shared" si="21"/>
        <v>0</v>
      </c>
      <c r="AD681" s="125"/>
      <c r="AE681" s="113"/>
    </row>
    <row r="682" spans="1:31" x14ac:dyDescent="0.25">
      <c r="A682" s="22"/>
      <c r="B682" s="30" t="s">
        <v>11</v>
      </c>
      <c r="C682" s="31" t="s">
        <v>6408</v>
      </c>
      <c r="D682" s="31" t="s">
        <v>6409</v>
      </c>
      <c r="E682" s="32"/>
      <c r="F682" s="31"/>
      <c r="G682" s="31"/>
      <c r="H682" s="31"/>
      <c r="I682" s="32" t="s">
        <v>13</v>
      </c>
      <c r="J682" s="32" t="s">
        <v>4400</v>
      </c>
      <c r="K682" s="30" t="s">
        <v>875</v>
      </c>
      <c r="L682" s="30">
        <v>19924352</v>
      </c>
      <c r="M682" s="30">
        <v>1</v>
      </c>
      <c r="N682" s="30">
        <v>8</v>
      </c>
      <c r="O682" s="33">
        <v>7</v>
      </c>
      <c r="P682" s="34">
        <f t="shared" si="20"/>
        <v>7.5</v>
      </c>
      <c r="Q682" s="118">
        <v>2.5966949788637901E-2</v>
      </c>
      <c r="R682" s="125"/>
      <c r="S682" s="125"/>
      <c r="T682" s="125"/>
      <c r="U682" s="125"/>
      <c r="V682" s="125"/>
      <c r="W682" s="125"/>
      <c r="X682" s="125"/>
      <c r="Y682" s="125"/>
      <c r="Z682" s="125"/>
      <c r="AA682" s="125"/>
      <c r="AB682" s="125"/>
      <c r="AC682" s="126">
        <f t="shared" si="21"/>
        <v>0</v>
      </c>
      <c r="AD682" s="125"/>
      <c r="AE682" s="113"/>
    </row>
    <row r="683" spans="1:31" x14ac:dyDescent="0.25">
      <c r="A683" s="22"/>
      <c r="B683" s="30" t="s">
        <v>11</v>
      </c>
      <c r="C683" s="31" t="s">
        <v>5033</v>
      </c>
      <c r="D683" s="31" t="s">
        <v>871</v>
      </c>
      <c r="E683" s="32" t="s">
        <v>5034</v>
      </c>
      <c r="F683" s="31" t="s">
        <v>28</v>
      </c>
      <c r="G683" s="31" t="s">
        <v>5035</v>
      </c>
      <c r="H683" s="31" t="s">
        <v>873</v>
      </c>
      <c r="I683" s="32" t="s">
        <v>13</v>
      </c>
      <c r="J683" s="32" t="s">
        <v>874</v>
      </c>
      <c r="K683" s="30" t="s">
        <v>4848</v>
      </c>
      <c r="L683" s="30">
        <v>19924352</v>
      </c>
      <c r="M683" s="30">
        <v>2</v>
      </c>
      <c r="N683" s="30">
        <v>12</v>
      </c>
      <c r="O683" s="33">
        <v>16</v>
      </c>
      <c r="P683" s="34">
        <f t="shared" si="20"/>
        <v>14</v>
      </c>
      <c r="Q683" s="118">
        <v>6.6919395523629507E-2</v>
      </c>
      <c r="R683" s="125"/>
      <c r="S683" s="125"/>
      <c r="T683" s="125"/>
      <c r="U683" s="125"/>
      <c r="V683" s="125"/>
      <c r="W683" s="125"/>
      <c r="X683" s="125"/>
      <c r="Y683" s="125"/>
      <c r="Z683" s="125"/>
      <c r="AA683" s="125"/>
      <c r="AB683" s="125"/>
      <c r="AC683" s="126">
        <f t="shared" si="21"/>
        <v>0</v>
      </c>
      <c r="AD683" s="125"/>
      <c r="AE683" s="113"/>
    </row>
    <row r="684" spans="1:31" x14ac:dyDescent="0.25">
      <c r="A684" s="22"/>
      <c r="B684" s="30" t="s">
        <v>11</v>
      </c>
      <c r="C684" s="31" t="s">
        <v>6410</v>
      </c>
      <c r="D684" s="31"/>
      <c r="E684" s="32"/>
      <c r="F684" s="31"/>
      <c r="G684" s="31"/>
      <c r="H684" s="31"/>
      <c r="I684" s="32" t="s">
        <v>13</v>
      </c>
      <c r="J684" s="32" t="s">
        <v>4400</v>
      </c>
      <c r="K684" s="30" t="s">
        <v>4849</v>
      </c>
      <c r="L684" s="30">
        <v>19928474</v>
      </c>
      <c r="M684" s="30">
        <v>1</v>
      </c>
      <c r="N684" s="30"/>
      <c r="O684" s="33">
        <v>3</v>
      </c>
      <c r="P684" s="34">
        <f t="shared" si="20"/>
        <v>3</v>
      </c>
      <c r="Q684" s="118">
        <v>4.0012818318441636E-3</v>
      </c>
      <c r="R684" s="125"/>
      <c r="S684" s="125"/>
      <c r="T684" s="125"/>
      <c r="U684" s="125"/>
      <c r="V684" s="125"/>
      <c r="W684" s="125"/>
      <c r="X684" s="125"/>
      <c r="Y684" s="125"/>
      <c r="Z684" s="125"/>
      <c r="AA684" s="125"/>
      <c r="AB684" s="125"/>
      <c r="AC684" s="126">
        <f t="shared" si="21"/>
        <v>0</v>
      </c>
      <c r="AD684" s="125"/>
      <c r="AE684" s="113"/>
    </row>
    <row r="685" spans="1:31" x14ac:dyDescent="0.25">
      <c r="A685" s="22"/>
      <c r="B685" s="30" t="s">
        <v>11</v>
      </c>
      <c r="C685" s="31" t="s">
        <v>5036</v>
      </c>
      <c r="D685" s="31"/>
      <c r="E685" s="32"/>
      <c r="F685" s="31"/>
      <c r="G685" s="31"/>
      <c r="H685" s="31"/>
      <c r="I685" s="32" t="s">
        <v>13</v>
      </c>
      <c r="J685" s="32" t="s">
        <v>4400</v>
      </c>
      <c r="K685" s="30" t="s">
        <v>868</v>
      </c>
      <c r="L685" s="30">
        <v>19928474</v>
      </c>
      <c r="M685" s="30">
        <v>2</v>
      </c>
      <c r="N685" s="30">
        <v>5</v>
      </c>
      <c r="O685" s="33">
        <v>16</v>
      </c>
      <c r="P685" s="34">
        <f t="shared" si="20"/>
        <v>10.5</v>
      </c>
      <c r="Q685" s="118">
        <v>9.8812327626290278E-3</v>
      </c>
      <c r="R685" s="125"/>
      <c r="S685" s="125"/>
      <c r="T685" s="125"/>
      <c r="U685" s="125"/>
      <c r="V685" s="125"/>
      <c r="W685" s="125"/>
      <c r="X685" s="125"/>
      <c r="Y685" s="125"/>
      <c r="Z685" s="125"/>
      <c r="AA685" s="125"/>
      <c r="AB685" s="125"/>
      <c r="AC685" s="126">
        <f t="shared" si="21"/>
        <v>0</v>
      </c>
      <c r="AD685" s="125"/>
      <c r="AE685" s="113"/>
    </row>
    <row r="686" spans="1:31" x14ac:dyDescent="0.25">
      <c r="A686" s="22"/>
      <c r="B686" s="30" t="s">
        <v>11</v>
      </c>
      <c r="C686" s="31" t="s">
        <v>6411</v>
      </c>
      <c r="D686" s="31" t="s">
        <v>6412</v>
      </c>
      <c r="E686" s="32"/>
      <c r="F686" s="31"/>
      <c r="G686" s="31" t="s">
        <v>5432</v>
      </c>
      <c r="H686" s="31"/>
      <c r="I686" s="32" t="s">
        <v>13</v>
      </c>
      <c r="J686" s="32" t="s">
        <v>4400</v>
      </c>
      <c r="K686" s="30" t="s">
        <v>4850</v>
      </c>
      <c r="L686" s="30">
        <v>19930887</v>
      </c>
      <c r="M686" s="30">
        <v>2</v>
      </c>
      <c r="N686" s="30">
        <v>38</v>
      </c>
      <c r="O686" s="33">
        <v>52</v>
      </c>
      <c r="P686" s="34">
        <f t="shared" si="20"/>
        <v>45</v>
      </c>
      <c r="Q686" s="118">
        <v>2.1133791830090752E-2</v>
      </c>
      <c r="R686" s="125"/>
      <c r="S686" s="125"/>
      <c r="T686" s="125"/>
      <c r="U686" s="125"/>
      <c r="V686" s="125"/>
      <c r="W686" s="125"/>
      <c r="X686" s="125"/>
      <c r="Y686" s="125"/>
      <c r="Z686" s="125"/>
      <c r="AA686" s="125"/>
      <c r="AB686" s="125"/>
      <c r="AC686" s="126">
        <f t="shared" si="21"/>
        <v>0</v>
      </c>
      <c r="AD686" s="125"/>
      <c r="AE686" s="113"/>
    </row>
    <row r="687" spans="1:31" x14ac:dyDescent="0.25">
      <c r="A687" s="22"/>
      <c r="B687" s="30" t="s">
        <v>11</v>
      </c>
      <c r="C687" s="31" t="s">
        <v>5037</v>
      </c>
      <c r="D687" s="31"/>
      <c r="E687" s="32"/>
      <c r="F687" s="31"/>
      <c r="G687" s="31"/>
      <c r="H687" s="31"/>
      <c r="I687" s="32" t="s">
        <v>13</v>
      </c>
      <c r="J687" s="32" t="s">
        <v>4400</v>
      </c>
      <c r="K687" s="30" t="s">
        <v>4851</v>
      </c>
      <c r="L687" s="30">
        <v>19930887</v>
      </c>
      <c r="M687" s="30">
        <v>3</v>
      </c>
      <c r="N687" s="30">
        <v>112</v>
      </c>
      <c r="O687" s="33">
        <v>109</v>
      </c>
      <c r="P687" s="34">
        <f t="shared" si="20"/>
        <v>110.5</v>
      </c>
      <c r="Q687" s="118">
        <v>1.90530169899291E-2</v>
      </c>
      <c r="R687" s="125"/>
      <c r="S687" s="125"/>
      <c r="T687" s="125"/>
      <c r="U687" s="125"/>
      <c r="V687" s="125"/>
      <c r="W687" s="125"/>
      <c r="X687" s="125"/>
      <c r="Y687" s="125"/>
      <c r="Z687" s="125"/>
      <c r="AA687" s="125"/>
      <c r="AB687" s="125"/>
      <c r="AC687" s="126">
        <f t="shared" si="21"/>
        <v>0</v>
      </c>
      <c r="AD687" s="125"/>
      <c r="AE687" s="113"/>
    </row>
    <row r="688" spans="1:31" x14ac:dyDescent="0.25">
      <c r="A688" s="22"/>
      <c r="B688" s="30" t="s">
        <v>11</v>
      </c>
      <c r="C688" s="31" t="s">
        <v>6413</v>
      </c>
      <c r="D688" s="31" t="s">
        <v>6414</v>
      </c>
      <c r="E688" s="32"/>
      <c r="F688" s="31"/>
      <c r="G688" s="31" t="s">
        <v>5378</v>
      </c>
      <c r="H688" s="31"/>
      <c r="I688" s="32" t="s">
        <v>13</v>
      </c>
      <c r="J688" s="32" t="s">
        <v>4400</v>
      </c>
      <c r="K688" s="30" t="s">
        <v>4852</v>
      </c>
      <c r="L688" s="30">
        <v>19931135</v>
      </c>
      <c r="M688" s="30">
        <v>2</v>
      </c>
      <c r="N688" s="30">
        <v>20</v>
      </c>
      <c r="O688" s="33">
        <v>29</v>
      </c>
      <c r="P688" s="34">
        <f t="shared" si="20"/>
        <v>24.5</v>
      </c>
      <c r="Q688" s="118">
        <v>7.3274931474576949E-2</v>
      </c>
      <c r="R688" s="125"/>
      <c r="S688" s="125"/>
      <c r="T688" s="125"/>
      <c r="U688" s="125"/>
      <c r="V688" s="125"/>
      <c r="W688" s="125"/>
      <c r="X688" s="125"/>
      <c r="Y688" s="125"/>
      <c r="Z688" s="125"/>
      <c r="AA688" s="125"/>
      <c r="AB688" s="125"/>
      <c r="AC688" s="126">
        <f t="shared" si="21"/>
        <v>0</v>
      </c>
      <c r="AD688" s="125"/>
      <c r="AE688" s="113"/>
    </row>
    <row r="689" spans="1:31" x14ac:dyDescent="0.25">
      <c r="A689" s="22"/>
      <c r="B689" s="30" t="s">
        <v>11</v>
      </c>
      <c r="C689" s="31" t="s">
        <v>4088</v>
      </c>
      <c r="D689" s="31" t="s">
        <v>909</v>
      </c>
      <c r="E689" s="32" t="s">
        <v>39</v>
      </c>
      <c r="F689" s="31" t="s">
        <v>910</v>
      </c>
      <c r="G689" s="31" t="s">
        <v>5038</v>
      </c>
      <c r="H689" s="31" t="s">
        <v>5039</v>
      </c>
      <c r="I689" s="32" t="s">
        <v>13</v>
      </c>
      <c r="J689" s="32" t="s">
        <v>911</v>
      </c>
      <c r="K689" s="30" t="s">
        <v>4853</v>
      </c>
      <c r="L689" s="30">
        <v>19931135</v>
      </c>
      <c r="M689" s="30">
        <v>4</v>
      </c>
      <c r="N689" s="30"/>
      <c r="O689" s="33">
        <v>1</v>
      </c>
      <c r="P689" s="34">
        <f t="shared" si="20"/>
        <v>1</v>
      </c>
      <c r="Q689" s="118">
        <v>1.8679794505348634E-3</v>
      </c>
      <c r="R689" s="125"/>
      <c r="S689" s="125"/>
      <c r="T689" s="125"/>
      <c r="U689" s="125"/>
      <c r="V689" s="125"/>
      <c r="W689" s="125"/>
      <c r="X689" s="125"/>
      <c r="Y689" s="125"/>
      <c r="Z689" s="125"/>
      <c r="AA689" s="125"/>
      <c r="AB689" s="125"/>
      <c r="AC689" s="126">
        <f t="shared" si="21"/>
        <v>0</v>
      </c>
      <c r="AD689" s="125"/>
      <c r="AE689" s="113"/>
    </row>
    <row r="690" spans="1:31" x14ac:dyDescent="0.25">
      <c r="A690" s="22"/>
      <c r="B690" s="30" t="s">
        <v>11</v>
      </c>
      <c r="C690" s="31" t="s">
        <v>6415</v>
      </c>
      <c r="D690" s="31" t="s">
        <v>6416</v>
      </c>
      <c r="E690" s="32"/>
      <c r="F690" s="31"/>
      <c r="G690" s="31" t="s">
        <v>5378</v>
      </c>
      <c r="H690" s="31"/>
      <c r="I690" s="32" t="s">
        <v>13</v>
      </c>
      <c r="J690" s="32" t="s">
        <v>4400</v>
      </c>
      <c r="K690" s="30" t="s">
        <v>507</v>
      </c>
      <c r="L690" s="30">
        <v>19932994</v>
      </c>
      <c r="M690" s="30">
        <v>1</v>
      </c>
      <c r="N690" s="30">
        <v>34</v>
      </c>
      <c r="O690" s="33">
        <v>50</v>
      </c>
      <c r="P690" s="34">
        <f t="shared" si="20"/>
        <v>42</v>
      </c>
      <c r="Q690" s="118">
        <v>5.1314650441628827E-2</v>
      </c>
      <c r="R690" s="125"/>
      <c r="S690" s="125"/>
      <c r="T690" s="125"/>
      <c r="U690" s="125"/>
      <c r="V690" s="125"/>
      <c r="W690" s="125"/>
      <c r="X690" s="125"/>
      <c r="Y690" s="125"/>
      <c r="Z690" s="125"/>
      <c r="AA690" s="125"/>
      <c r="AB690" s="125"/>
      <c r="AC690" s="126">
        <f t="shared" si="21"/>
        <v>0</v>
      </c>
      <c r="AD690" s="125"/>
      <c r="AE690" s="113"/>
    </row>
    <row r="691" spans="1:31" x14ac:dyDescent="0.25">
      <c r="A691" s="22"/>
      <c r="B691" s="30" t="s">
        <v>11</v>
      </c>
      <c r="C691" s="31" t="s">
        <v>5040</v>
      </c>
      <c r="D691" s="31" t="s">
        <v>504</v>
      </c>
      <c r="E691" s="32" t="s">
        <v>505</v>
      </c>
      <c r="F691" s="31" t="s">
        <v>151</v>
      </c>
      <c r="G691" s="31" t="s">
        <v>5041</v>
      </c>
      <c r="H691" s="31" t="s">
        <v>506</v>
      </c>
      <c r="I691" s="32" t="s">
        <v>13</v>
      </c>
      <c r="J691" s="32" t="s">
        <v>154</v>
      </c>
      <c r="K691" s="30" t="s">
        <v>4854</v>
      </c>
      <c r="L691" s="30">
        <v>19932994</v>
      </c>
      <c r="M691" s="30">
        <v>4</v>
      </c>
      <c r="N691" s="30">
        <v>96</v>
      </c>
      <c r="O691" s="33">
        <v>138</v>
      </c>
      <c r="P691" s="34">
        <f t="shared" si="20"/>
        <v>117</v>
      </c>
      <c r="Q691" s="118">
        <v>0.44629033157346998</v>
      </c>
      <c r="R691" s="125"/>
      <c r="S691" s="125"/>
      <c r="T691" s="125"/>
      <c r="U691" s="125"/>
      <c r="V691" s="125"/>
      <c r="W691" s="125"/>
      <c r="X691" s="125"/>
      <c r="Y691" s="125"/>
      <c r="Z691" s="125"/>
      <c r="AA691" s="125"/>
      <c r="AB691" s="125"/>
      <c r="AC691" s="126">
        <f t="shared" si="21"/>
        <v>0</v>
      </c>
      <c r="AD691" s="125"/>
      <c r="AE691" s="113"/>
    </row>
    <row r="692" spans="1:31" x14ac:dyDescent="0.25">
      <c r="A692" s="23"/>
      <c r="B692" s="30" t="s">
        <v>11</v>
      </c>
      <c r="C692" s="31" t="s">
        <v>6417</v>
      </c>
      <c r="D692" s="31"/>
      <c r="E692" s="32"/>
      <c r="F692" s="31"/>
      <c r="G692" s="31"/>
      <c r="H692" s="31"/>
      <c r="I692" s="32" t="s">
        <v>13</v>
      </c>
      <c r="J692" s="32" t="s">
        <v>4400</v>
      </c>
      <c r="K692" s="30" t="s">
        <v>4855</v>
      </c>
      <c r="L692" s="30">
        <v>19934690</v>
      </c>
      <c r="M692" s="30">
        <v>1</v>
      </c>
      <c r="N692" s="30"/>
      <c r="O692" s="33">
        <v>30</v>
      </c>
      <c r="P692" s="34">
        <f t="shared" si="20"/>
        <v>30</v>
      </c>
      <c r="Q692" s="118">
        <v>1.4365130254965708E-4</v>
      </c>
      <c r="R692" s="125"/>
      <c r="S692" s="125"/>
      <c r="T692" s="125"/>
      <c r="U692" s="125"/>
      <c r="V692" s="125"/>
      <c r="W692" s="125"/>
      <c r="X692" s="125"/>
      <c r="Y692" s="125"/>
      <c r="Z692" s="125"/>
      <c r="AA692" s="125"/>
      <c r="AB692" s="125"/>
      <c r="AC692" s="126">
        <f t="shared" si="21"/>
        <v>0</v>
      </c>
      <c r="AD692" s="125"/>
      <c r="AE692" s="113"/>
    </row>
    <row r="693" spans="1:31" x14ac:dyDescent="0.25">
      <c r="A693" s="22"/>
      <c r="B693" s="30" t="s">
        <v>11</v>
      </c>
      <c r="C693" s="31" t="s">
        <v>6418</v>
      </c>
      <c r="D693" s="31" t="s">
        <v>6419</v>
      </c>
      <c r="E693" s="32"/>
      <c r="F693" s="31"/>
      <c r="G693" s="31"/>
      <c r="H693" s="31" t="s">
        <v>6420</v>
      </c>
      <c r="I693" s="32" t="s">
        <v>13</v>
      </c>
      <c r="J693" s="32" t="s">
        <v>4400</v>
      </c>
      <c r="K693" s="30" t="s">
        <v>4856</v>
      </c>
      <c r="L693" s="30">
        <v>19935124</v>
      </c>
      <c r="M693" s="30">
        <v>1</v>
      </c>
      <c r="N693" s="30">
        <v>1</v>
      </c>
      <c r="O693" s="33">
        <v>6</v>
      </c>
      <c r="P693" s="34">
        <f t="shared" si="20"/>
        <v>3.5</v>
      </c>
      <c r="Q693" s="118">
        <v>1.3814906229144776E-3</v>
      </c>
      <c r="R693" s="125"/>
      <c r="S693" s="125"/>
      <c r="T693" s="125"/>
      <c r="U693" s="125"/>
      <c r="V693" s="125"/>
      <c r="W693" s="125"/>
      <c r="X693" s="125"/>
      <c r="Y693" s="125"/>
      <c r="Z693" s="125"/>
      <c r="AA693" s="125"/>
      <c r="AB693" s="125"/>
      <c r="AC693" s="126">
        <f t="shared" si="21"/>
        <v>0</v>
      </c>
      <c r="AD693" s="125"/>
      <c r="AE693" s="113"/>
    </row>
    <row r="694" spans="1:31" x14ac:dyDescent="0.25">
      <c r="A694" s="22"/>
      <c r="B694" s="30" t="s">
        <v>11</v>
      </c>
      <c r="C694" s="31" t="s">
        <v>6421</v>
      </c>
      <c r="D694" s="31" t="s">
        <v>6422</v>
      </c>
      <c r="E694" s="32"/>
      <c r="F694" s="31"/>
      <c r="G694" s="31" t="s">
        <v>6423</v>
      </c>
      <c r="H694" s="31" t="s">
        <v>6420</v>
      </c>
      <c r="I694" s="32" t="s">
        <v>13</v>
      </c>
      <c r="J694" s="32" t="s">
        <v>194</v>
      </c>
      <c r="K694" s="30" t="s">
        <v>1153</v>
      </c>
      <c r="L694" s="30">
        <v>19935124</v>
      </c>
      <c r="M694" s="30">
        <v>4</v>
      </c>
      <c r="N694" s="30"/>
      <c r="O694" s="33">
        <v>3</v>
      </c>
      <c r="P694" s="34">
        <f t="shared" si="20"/>
        <v>3</v>
      </c>
      <c r="Q694" s="118">
        <v>1.8853903984177931E-3</v>
      </c>
      <c r="R694" s="125"/>
      <c r="S694" s="125"/>
      <c r="T694" s="125"/>
      <c r="U694" s="125"/>
      <c r="V694" s="125"/>
      <c r="W694" s="125"/>
      <c r="X694" s="125"/>
      <c r="Y694" s="125"/>
      <c r="Z694" s="125"/>
      <c r="AA694" s="125"/>
      <c r="AB694" s="125"/>
      <c r="AC694" s="126">
        <f t="shared" si="21"/>
        <v>0</v>
      </c>
      <c r="AD694" s="125"/>
      <c r="AE694" s="113"/>
    </row>
    <row r="695" spans="1:31" x14ac:dyDescent="0.25">
      <c r="A695" s="22"/>
      <c r="B695" s="30" t="s">
        <v>11</v>
      </c>
      <c r="C695" s="31" t="s">
        <v>5046</v>
      </c>
      <c r="D695" s="31" t="s">
        <v>974</v>
      </c>
      <c r="E695" s="32" t="s">
        <v>5047</v>
      </c>
      <c r="F695" s="31" t="s">
        <v>305</v>
      </c>
      <c r="G695" s="31" t="s">
        <v>5048</v>
      </c>
      <c r="H695" s="31" t="s">
        <v>975</v>
      </c>
      <c r="I695" s="32" t="s">
        <v>13</v>
      </c>
      <c r="J695" s="32" t="s">
        <v>279</v>
      </c>
      <c r="K695" s="30" t="s">
        <v>4857</v>
      </c>
      <c r="L695" s="30">
        <v>19937169</v>
      </c>
      <c r="M695" s="30">
        <v>2</v>
      </c>
      <c r="N695" s="30"/>
      <c r="O695" s="33">
        <v>2</v>
      </c>
      <c r="P695" s="34">
        <f t="shared" si="20"/>
        <v>2</v>
      </c>
      <c r="Q695" s="118">
        <v>4.5233320446064304E-4</v>
      </c>
      <c r="R695" s="125"/>
      <c r="S695" s="125"/>
      <c r="T695" s="125"/>
      <c r="U695" s="125"/>
      <c r="V695" s="125"/>
      <c r="W695" s="125"/>
      <c r="X695" s="125"/>
      <c r="Y695" s="125"/>
      <c r="Z695" s="125"/>
      <c r="AA695" s="125"/>
      <c r="AB695" s="125"/>
      <c r="AC695" s="126">
        <f t="shared" si="21"/>
        <v>0</v>
      </c>
      <c r="AD695" s="125"/>
      <c r="AE695" s="113"/>
    </row>
    <row r="696" spans="1:31" x14ac:dyDescent="0.25">
      <c r="A696" s="22"/>
      <c r="B696" s="30" t="s">
        <v>11</v>
      </c>
      <c r="C696" s="31" t="s">
        <v>5049</v>
      </c>
      <c r="D696" s="31"/>
      <c r="E696" s="32"/>
      <c r="F696" s="31"/>
      <c r="G696" s="31"/>
      <c r="H696" s="31"/>
      <c r="I696" s="32" t="s">
        <v>13</v>
      </c>
      <c r="J696" s="32" t="s">
        <v>4400</v>
      </c>
      <c r="K696" s="30" t="s">
        <v>4858</v>
      </c>
      <c r="L696" s="30">
        <v>19940656</v>
      </c>
      <c r="M696" s="30">
        <v>7</v>
      </c>
      <c r="N696" s="30"/>
      <c r="O696" s="33">
        <v>30</v>
      </c>
      <c r="P696" s="34">
        <f t="shared" si="20"/>
        <v>30</v>
      </c>
      <c r="Q696" s="118">
        <v>1.3073586433877051E-3</v>
      </c>
      <c r="R696" s="125"/>
      <c r="S696" s="125"/>
      <c r="T696" s="125"/>
      <c r="U696" s="125"/>
      <c r="V696" s="125"/>
      <c r="W696" s="125"/>
      <c r="X696" s="125"/>
      <c r="Y696" s="125"/>
      <c r="Z696" s="125"/>
      <c r="AA696" s="125"/>
      <c r="AB696" s="125"/>
      <c r="AC696" s="126">
        <f t="shared" si="21"/>
        <v>0</v>
      </c>
      <c r="AD696" s="125"/>
      <c r="AE696" s="113"/>
    </row>
    <row r="697" spans="1:31" x14ac:dyDescent="0.25">
      <c r="A697" s="22"/>
      <c r="B697" s="30" t="s">
        <v>11</v>
      </c>
      <c r="C697" s="31" t="s">
        <v>5050</v>
      </c>
      <c r="D697" s="31"/>
      <c r="E697" s="32"/>
      <c r="F697" s="31"/>
      <c r="G697" s="31"/>
      <c r="H697" s="31"/>
      <c r="I697" s="32" t="s">
        <v>13</v>
      </c>
      <c r="J697" s="32" t="s">
        <v>4400</v>
      </c>
      <c r="K697" s="30" t="s">
        <v>4859</v>
      </c>
      <c r="L697" s="30">
        <v>19941307</v>
      </c>
      <c r="M697" s="30">
        <v>1</v>
      </c>
      <c r="N697" s="30">
        <v>1230</v>
      </c>
      <c r="O697" s="33">
        <v>2550</v>
      </c>
      <c r="P697" s="34">
        <f t="shared" si="20"/>
        <v>1890</v>
      </c>
      <c r="Q697" s="118">
        <v>0.21255121169916238</v>
      </c>
      <c r="R697" s="125"/>
      <c r="S697" s="125"/>
      <c r="T697" s="125"/>
      <c r="U697" s="125"/>
      <c r="V697" s="125"/>
      <c r="W697" s="125"/>
      <c r="X697" s="125"/>
      <c r="Y697" s="125"/>
      <c r="Z697" s="125"/>
      <c r="AA697" s="125"/>
      <c r="AB697" s="125"/>
      <c r="AC697" s="126">
        <f t="shared" si="21"/>
        <v>0</v>
      </c>
      <c r="AD697" s="125"/>
      <c r="AE697" s="113"/>
    </row>
    <row r="698" spans="1:31" x14ac:dyDescent="0.25">
      <c r="A698" s="22"/>
      <c r="B698" s="30" t="s">
        <v>11</v>
      </c>
      <c r="C698" s="31" t="s">
        <v>6424</v>
      </c>
      <c r="D698" s="31" t="s">
        <v>5064</v>
      </c>
      <c r="E698" s="32"/>
      <c r="F698" s="31"/>
      <c r="G698" s="31"/>
      <c r="H698" s="31"/>
      <c r="I698" s="32" t="s">
        <v>13</v>
      </c>
      <c r="J698" s="32" t="s">
        <v>4400</v>
      </c>
      <c r="K698" s="30" t="s">
        <v>4860</v>
      </c>
      <c r="L698" s="30">
        <v>19943350</v>
      </c>
      <c r="M698" s="30">
        <v>1</v>
      </c>
      <c r="N698" s="30">
        <v>27</v>
      </c>
      <c r="O698" s="33">
        <v>66</v>
      </c>
      <c r="P698" s="34">
        <f t="shared" si="20"/>
        <v>46.5</v>
      </c>
      <c r="Q698" s="118">
        <v>3.7178011421337863E-3</v>
      </c>
      <c r="R698" s="125"/>
      <c r="S698" s="125"/>
      <c r="T698" s="125"/>
      <c r="U698" s="125"/>
      <c r="V698" s="125"/>
      <c r="W698" s="125"/>
      <c r="X698" s="125"/>
      <c r="Y698" s="125"/>
      <c r="Z698" s="125"/>
      <c r="AA698" s="125"/>
      <c r="AB698" s="125"/>
      <c r="AC698" s="126">
        <f t="shared" si="21"/>
        <v>0</v>
      </c>
      <c r="AD698" s="125"/>
      <c r="AE698" s="113"/>
    </row>
    <row r="699" spans="1:31" x14ac:dyDescent="0.25">
      <c r="A699" s="22"/>
      <c r="B699" s="30" t="s">
        <v>11</v>
      </c>
      <c r="C699" s="31" t="s">
        <v>6425</v>
      </c>
      <c r="D699" s="31"/>
      <c r="E699" s="32"/>
      <c r="F699" s="31"/>
      <c r="G699" s="31"/>
      <c r="H699" s="31"/>
      <c r="I699" s="32" t="s">
        <v>13</v>
      </c>
      <c r="J699" s="32" t="s">
        <v>4400</v>
      </c>
      <c r="K699" s="30" t="s">
        <v>4861</v>
      </c>
      <c r="L699" s="30">
        <v>19943350</v>
      </c>
      <c r="M699" s="30">
        <v>5</v>
      </c>
      <c r="N699" s="30">
        <v>135</v>
      </c>
      <c r="O699" s="33">
        <v>111</v>
      </c>
      <c r="P699" s="34">
        <f t="shared" si="20"/>
        <v>123</v>
      </c>
      <c r="Q699" s="118">
        <v>7.4512853163807924E-3</v>
      </c>
      <c r="R699" s="125"/>
      <c r="S699" s="125"/>
      <c r="T699" s="125"/>
      <c r="U699" s="125"/>
      <c r="V699" s="125"/>
      <c r="W699" s="125"/>
      <c r="X699" s="125"/>
      <c r="Y699" s="125"/>
      <c r="Z699" s="125"/>
      <c r="AA699" s="125"/>
      <c r="AB699" s="125"/>
      <c r="AC699" s="126">
        <f t="shared" si="21"/>
        <v>0</v>
      </c>
      <c r="AD699" s="125"/>
      <c r="AE699" s="113"/>
    </row>
    <row r="700" spans="1:31" x14ac:dyDescent="0.25">
      <c r="A700" s="22"/>
      <c r="B700" s="30" t="s">
        <v>11</v>
      </c>
      <c r="C700" s="31" t="s">
        <v>4071</v>
      </c>
      <c r="D700" s="31" t="s">
        <v>1204</v>
      </c>
      <c r="E700" s="32" t="s">
        <v>63</v>
      </c>
      <c r="F700" s="31" t="s">
        <v>36</v>
      </c>
      <c r="G700" s="31" t="s">
        <v>5052</v>
      </c>
      <c r="H700" s="31" t="s">
        <v>1205</v>
      </c>
      <c r="I700" s="32" t="s">
        <v>13</v>
      </c>
      <c r="J700" s="32" t="s">
        <v>65</v>
      </c>
      <c r="K700" s="30" t="s">
        <v>4862</v>
      </c>
      <c r="L700" s="30">
        <v>19944048</v>
      </c>
      <c r="M700" s="30">
        <v>1</v>
      </c>
      <c r="N700" s="30">
        <v>90</v>
      </c>
      <c r="O700" s="33">
        <v>52</v>
      </c>
      <c r="P700" s="34">
        <f t="shared" si="20"/>
        <v>71</v>
      </c>
      <c r="Q700" s="118">
        <v>7.6572294467639086E-3</v>
      </c>
      <c r="R700" s="125"/>
      <c r="S700" s="125"/>
      <c r="T700" s="125"/>
      <c r="U700" s="125"/>
      <c r="V700" s="125"/>
      <c r="W700" s="125"/>
      <c r="X700" s="125"/>
      <c r="Y700" s="125"/>
      <c r="Z700" s="125"/>
      <c r="AA700" s="125"/>
      <c r="AB700" s="125"/>
      <c r="AC700" s="126">
        <f t="shared" si="21"/>
        <v>0</v>
      </c>
      <c r="AD700" s="125"/>
      <c r="AE700" s="113"/>
    </row>
    <row r="701" spans="1:31" x14ac:dyDescent="0.25">
      <c r="A701" s="22"/>
      <c r="B701" s="30" t="s">
        <v>11</v>
      </c>
      <c r="C701" s="31" t="s">
        <v>6426</v>
      </c>
      <c r="D701" s="31" t="s">
        <v>6426</v>
      </c>
      <c r="E701" s="32"/>
      <c r="F701" s="31" t="s">
        <v>6427</v>
      </c>
      <c r="G701" s="31" t="s">
        <v>6428</v>
      </c>
      <c r="H701" s="31" t="s">
        <v>347</v>
      </c>
      <c r="I701" s="32" t="s">
        <v>13</v>
      </c>
      <c r="J701" s="32" t="s">
        <v>4400</v>
      </c>
      <c r="K701" s="30" t="s">
        <v>4863</v>
      </c>
      <c r="L701" s="30">
        <v>19944461</v>
      </c>
      <c r="M701" s="30">
        <v>1</v>
      </c>
      <c r="N701" s="30">
        <v>56</v>
      </c>
      <c r="O701" s="33">
        <v>105</v>
      </c>
      <c r="P701" s="34">
        <f t="shared" si="20"/>
        <v>80.5</v>
      </c>
      <c r="Q701" s="118">
        <v>5.3045549794712821E-2</v>
      </c>
      <c r="R701" s="125"/>
      <c r="S701" s="125"/>
      <c r="T701" s="125"/>
      <c r="U701" s="125"/>
      <c r="V701" s="125"/>
      <c r="W701" s="125"/>
      <c r="X701" s="125"/>
      <c r="Y701" s="125"/>
      <c r="Z701" s="125"/>
      <c r="AA701" s="125"/>
      <c r="AB701" s="125"/>
      <c r="AC701" s="126">
        <f t="shared" si="21"/>
        <v>0</v>
      </c>
      <c r="AD701" s="125"/>
      <c r="AE701" s="113"/>
    </row>
    <row r="702" spans="1:31" x14ac:dyDescent="0.25">
      <c r="A702" s="22"/>
      <c r="B702" s="30" t="s">
        <v>11</v>
      </c>
      <c r="C702" s="31" t="s">
        <v>5059</v>
      </c>
      <c r="D702" s="31" t="s">
        <v>5060</v>
      </c>
      <c r="E702" s="32" t="s">
        <v>5061</v>
      </c>
      <c r="F702" s="31" t="s">
        <v>109</v>
      </c>
      <c r="G702" s="31" t="s">
        <v>5062</v>
      </c>
      <c r="H702" s="31" t="s">
        <v>1270</v>
      </c>
      <c r="I702" s="32" t="s">
        <v>13</v>
      </c>
      <c r="J702" s="32" t="s">
        <v>214</v>
      </c>
      <c r="K702" s="30" t="s">
        <v>4864</v>
      </c>
      <c r="L702" s="30">
        <v>19950917</v>
      </c>
      <c r="M702" s="30">
        <v>1</v>
      </c>
      <c r="N702" s="30"/>
      <c r="O702" s="33">
        <v>1</v>
      </c>
      <c r="P702" s="34">
        <f t="shared" si="20"/>
        <v>1</v>
      </c>
      <c r="Q702" s="118">
        <v>2.371271526847984E-3</v>
      </c>
      <c r="R702" s="125"/>
      <c r="S702" s="125"/>
      <c r="T702" s="125"/>
      <c r="U702" s="125"/>
      <c r="V702" s="125"/>
      <c r="W702" s="125"/>
      <c r="X702" s="125"/>
      <c r="Y702" s="125"/>
      <c r="Z702" s="125"/>
      <c r="AA702" s="125"/>
      <c r="AB702" s="125"/>
      <c r="AC702" s="126">
        <f t="shared" si="21"/>
        <v>0</v>
      </c>
      <c r="AD702" s="125"/>
      <c r="AE702" s="113"/>
    </row>
    <row r="703" spans="1:31" x14ac:dyDescent="0.25">
      <c r="A703" s="22"/>
      <c r="B703" s="30" t="s">
        <v>11</v>
      </c>
      <c r="C703" s="31" t="s">
        <v>5063</v>
      </c>
      <c r="D703" s="31" t="s">
        <v>5064</v>
      </c>
      <c r="E703" s="32"/>
      <c r="F703" s="31"/>
      <c r="G703" s="31"/>
      <c r="H703" s="31" t="s">
        <v>5065</v>
      </c>
      <c r="I703" s="32" t="s">
        <v>13</v>
      </c>
      <c r="J703" s="32" t="s">
        <v>4400</v>
      </c>
      <c r="K703" s="30" t="s">
        <v>4865</v>
      </c>
      <c r="L703" s="30">
        <v>19952762</v>
      </c>
      <c r="M703" s="30">
        <v>1</v>
      </c>
      <c r="N703" s="30">
        <v>426</v>
      </c>
      <c r="O703" s="33">
        <v>363</v>
      </c>
      <c r="P703" s="34">
        <f t="shared" si="20"/>
        <v>394.5</v>
      </c>
      <c r="Q703" s="118">
        <v>0.45059062880938555</v>
      </c>
      <c r="R703" s="125"/>
      <c r="S703" s="125"/>
      <c r="T703" s="125"/>
      <c r="U703" s="125"/>
      <c r="V703" s="125"/>
      <c r="W703" s="125"/>
      <c r="X703" s="125"/>
      <c r="Y703" s="125"/>
      <c r="Z703" s="125"/>
      <c r="AA703" s="125"/>
      <c r="AB703" s="125"/>
      <c r="AC703" s="126">
        <f t="shared" si="21"/>
        <v>0</v>
      </c>
      <c r="AD703" s="125"/>
      <c r="AE703" s="113"/>
    </row>
    <row r="704" spans="1:31" x14ac:dyDescent="0.25">
      <c r="A704" s="22"/>
      <c r="B704" s="30" t="s">
        <v>11</v>
      </c>
      <c r="C704" s="31" t="s">
        <v>5066</v>
      </c>
      <c r="D704" s="31" t="s">
        <v>879</v>
      </c>
      <c r="E704" s="32" t="s">
        <v>5067</v>
      </c>
      <c r="F704" s="31" t="s">
        <v>247</v>
      </c>
      <c r="G704" s="31" t="s">
        <v>5068</v>
      </c>
      <c r="H704" s="31" t="s">
        <v>880</v>
      </c>
      <c r="I704" s="32" t="s">
        <v>13</v>
      </c>
      <c r="J704" s="32" t="s">
        <v>881</v>
      </c>
      <c r="K704" s="30" t="s">
        <v>4866</v>
      </c>
      <c r="L704" s="30">
        <v>19956385</v>
      </c>
      <c r="M704" s="30">
        <v>13</v>
      </c>
      <c r="N704" s="30">
        <v>30</v>
      </c>
      <c r="O704" s="33">
        <v>36</v>
      </c>
      <c r="P704" s="34">
        <f t="shared" si="20"/>
        <v>33</v>
      </c>
      <c r="Q704" s="118">
        <v>4.9047914158009825E-2</v>
      </c>
      <c r="R704" s="125"/>
      <c r="S704" s="125"/>
      <c r="T704" s="125"/>
      <c r="U704" s="125"/>
      <c r="V704" s="125"/>
      <c r="W704" s="125"/>
      <c r="X704" s="125"/>
      <c r="Y704" s="125"/>
      <c r="Z704" s="125"/>
      <c r="AA704" s="125"/>
      <c r="AB704" s="125"/>
      <c r="AC704" s="126">
        <f t="shared" si="21"/>
        <v>0</v>
      </c>
      <c r="AD704" s="125"/>
      <c r="AE704" s="113"/>
    </row>
    <row r="705" spans="1:31" x14ac:dyDescent="0.25">
      <c r="A705" s="22"/>
      <c r="B705" s="30" t="s">
        <v>11</v>
      </c>
      <c r="C705" s="31" t="s">
        <v>5069</v>
      </c>
      <c r="D705" s="31" t="s">
        <v>5064</v>
      </c>
      <c r="E705" s="32"/>
      <c r="F705" s="31"/>
      <c r="G705" s="31"/>
      <c r="H705" s="31" t="s">
        <v>5070</v>
      </c>
      <c r="I705" s="32" t="s">
        <v>13</v>
      </c>
      <c r="J705" s="32" t="s">
        <v>4400</v>
      </c>
      <c r="K705" s="30" t="s">
        <v>4867</v>
      </c>
      <c r="L705" s="30">
        <v>19956778</v>
      </c>
      <c r="M705" s="30">
        <v>1</v>
      </c>
      <c r="N705" s="30">
        <v>771</v>
      </c>
      <c r="O705" s="33">
        <v>1355</v>
      </c>
      <c r="P705" s="34">
        <f t="shared" si="20"/>
        <v>1063</v>
      </c>
      <c r="Q705" s="118">
        <v>1.4943249870119682E-2</v>
      </c>
      <c r="R705" s="125"/>
      <c r="S705" s="125"/>
      <c r="T705" s="125"/>
      <c r="U705" s="125"/>
      <c r="V705" s="125"/>
      <c r="W705" s="125"/>
      <c r="X705" s="125"/>
      <c r="Y705" s="125"/>
      <c r="Z705" s="125"/>
      <c r="AA705" s="125"/>
      <c r="AB705" s="125"/>
      <c r="AC705" s="126">
        <f t="shared" si="21"/>
        <v>0</v>
      </c>
      <c r="AD705" s="125"/>
      <c r="AE705" s="113"/>
    </row>
    <row r="706" spans="1:31" x14ac:dyDescent="0.25">
      <c r="A706" s="23"/>
      <c r="B706" s="30" t="s">
        <v>11</v>
      </c>
      <c r="C706" s="31" t="s">
        <v>5071</v>
      </c>
      <c r="D706" s="31" t="s">
        <v>2910</v>
      </c>
      <c r="E706" s="32" t="s">
        <v>5072</v>
      </c>
      <c r="F706" s="31" t="s">
        <v>21</v>
      </c>
      <c r="G706" s="31" t="s">
        <v>5073</v>
      </c>
      <c r="H706" s="31" t="s">
        <v>1358</v>
      </c>
      <c r="I706" s="32" t="s">
        <v>13</v>
      </c>
      <c r="J706" s="32" t="s">
        <v>720</v>
      </c>
      <c r="K706" s="30" t="s">
        <v>4868</v>
      </c>
      <c r="L706" s="30">
        <v>19960067</v>
      </c>
      <c r="M706" s="30">
        <v>16</v>
      </c>
      <c r="N706" s="30">
        <v>30</v>
      </c>
      <c r="O706" s="33">
        <v>60</v>
      </c>
      <c r="P706" s="34">
        <f t="shared" si="20"/>
        <v>45</v>
      </c>
      <c r="Q706" s="118">
        <v>3.1036588761875459E-4</v>
      </c>
      <c r="R706" s="125"/>
      <c r="S706" s="125"/>
      <c r="T706" s="125"/>
      <c r="U706" s="125"/>
      <c r="V706" s="125"/>
      <c r="W706" s="125"/>
      <c r="X706" s="125"/>
      <c r="Y706" s="125"/>
      <c r="Z706" s="125"/>
      <c r="AA706" s="125"/>
      <c r="AB706" s="125"/>
      <c r="AC706" s="126">
        <f t="shared" si="21"/>
        <v>0</v>
      </c>
      <c r="AD706" s="125"/>
      <c r="AE706" s="113"/>
    </row>
    <row r="707" spans="1:31" x14ac:dyDescent="0.25">
      <c r="A707" s="22"/>
      <c r="B707" s="30" t="s">
        <v>11</v>
      </c>
      <c r="C707" s="31" t="s">
        <v>5074</v>
      </c>
      <c r="D707" s="31" t="s">
        <v>5075</v>
      </c>
      <c r="E707" s="32"/>
      <c r="F707" s="31"/>
      <c r="G707" s="31" t="s">
        <v>4946</v>
      </c>
      <c r="H707" s="31"/>
      <c r="I707" s="32" t="s">
        <v>13</v>
      </c>
      <c r="J707" s="32" t="s">
        <v>4400</v>
      </c>
      <c r="K707" s="30" t="s">
        <v>1165</v>
      </c>
      <c r="L707" s="30">
        <v>19965399</v>
      </c>
      <c r="M707" s="30">
        <v>1</v>
      </c>
      <c r="N707" s="30"/>
      <c r="O707" s="33">
        <v>90</v>
      </c>
      <c r="P707" s="34">
        <f t="shared" si="20"/>
        <v>90</v>
      </c>
      <c r="Q707" s="118">
        <v>2.7327842791619543E-4</v>
      </c>
      <c r="R707" s="125"/>
      <c r="S707" s="125"/>
      <c r="T707" s="125"/>
      <c r="U707" s="125"/>
      <c r="V707" s="125"/>
      <c r="W707" s="125"/>
      <c r="X707" s="125"/>
      <c r="Y707" s="125"/>
      <c r="Z707" s="125"/>
      <c r="AA707" s="125"/>
      <c r="AB707" s="125"/>
      <c r="AC707" s="126">
        <f t="shared" si="21"/>
        <v>0</v>
      </c>
      <c r="AD707" s="125"/>
      <c r="AE707" s="113"/>
    </row>
    <row r="708" spans="1:31" x14ac:dyDescent="0.25">
      <c r="A708" s="22"/>
      <c r="B708" s="30" t="s">
        <v>11</v>
      </c>
      <c r="C708" s="31" t="s">
        <v>6429</v>
      </c>
      <c r="D708" s="31"/>
      <c r="E708" s="32"/>
      <c r="F708" s="31"/>
      <c r="G708" s="31"/>
      <c r="H708" s="31"/>
      <c r="I708" s="32" t="s">
        <v>13</v>
      </c>
      <c r="J708" s="32" t="s">
        <v>4400</v>
      </c>
      <c r="K708" s="30" t="s">
        <v>353</v>
      </c>
      <c r="L708" s="30">
        <v>19966420</v>
      </c>
      <c r="M708" s="30">
        <v>1</v>
      </c>
      <c r="N708" s="30">
        <v>2110</v>
      </c>
      <c r="O708" s="33">
        <v>3720</v>
      </c>
      <c r="P708" s="34">
        <f t="shared" si="20"/>
        <v>2915</v>
      </c>
      <c r="Q708" s="118">
        <v>7.6833678336192743E-3</v>
      </c>
      <c r="R708" s="125"/>
      <c r="S708" s="125"/>
      <c r="T708" s="125"/>
      <c r="U708" s="125"/>
      <c r="V708" s="125"/>
      <c r="W708" s="125"/>
      <c r="X708" s="125"/>
      <c r="Y708" s="125"/>
      <c r="Z708" s="125"/>
      <c r="AA708" s="125"/>
      <c r="AB708" s="125"/>
      <c r="AC708" s="126">
        <f t="shared" si="21"/>
        <v>0</v>
      </c>
      <c r="AD708" s="125"/>
      <c r="AE708" s="113"/>
    </row>
    <row r="709" spans="1:31" x14ac:dyDescent="0.25">
      <c r="A709" s="22"/>
      <c r="B709" s="30" t="s">
        <v>11</v>
      </c>
      <c r="C709" s="31" t="s">
        <v>6430</v>
      </c>
      <c r="D709" s="31"/>
      <c r="E709" s="32"/>
      <c r="F709" s="31"/>
      <c r="G709" s="31"/>
      <c r="H709" s="31"/>
      <c r="I709" s="32" t="s">
        <v>13</v>
      </c>
      <c r="J709" s="32" t="s">
        <v>4400</v>
      </c>
      <c r="K709" s="30" t="s">
        <v>4869</v>
      </c>
      <c r="L709" s="30">
        <v>19966420</v>
      </c>
      <c r="M709" s="30">
        <v>4</v>
      </c>
      <c r="N709" s="30">
        <v>180</v>
      </c>
      <c r="O709" s="33">
        <v>810</v>
      </c>
      <c r="P709" s="34">
        <f t="shared" si="20"/>
        <v>495</v>
      </c>
      <c r="Q709" s="118">
        <v>1.3047228396711975E-3</v>
      </c>
      <c r="R709" s="125"/>
      <c r="S709" s="125"/>
      <c r="T709" s="125"/>
      <c r="U709" s="125"/>
      <c r="V709" s="125"/>
      <c r="W709" s="125"/>
      <c r="X709" s="125"/>
      <c r="Y709" s="125"/>
      <c r="Z709" s="125"/>
      <c r="AA709" s="125"/>
      <c r="AB709" s="125"/>
      <c r="AC709" s="126">
        <f t="shared" si="21"/>
        <v>0</v>
      </c>
      <c r="AD709" s="125"/>
      <c r="AE709" s="113"/>
    </row>
    <row r="710" spans="1:31" x14ac:dyDescent="0.25">
      <c r="A710" s="22"/>
      <c r="B710" s="30" t="s">
        <v>11</v>
      </c>
      <c r="C710" s="31" t="s">
        <v>6431</v>
      </c>
      <c r="D710" s="31"/>
      <c r="E710" s="32"/>
      <c r="F710" s="31"/>
      <c r="G710" s="31"/>
      <c r="H710" s="31"/>
      <c r="I710" s="32" t="s">
        <v>13</v>
      </c>
      <c r="J710" s="32" t="s">
        <v>4400</v>
      </c>
      <c r="K710" s="30" t="s">
        <v>4870</v>
      </c>
      <c r="L710" s="30">
        <v>19967088</v>
      </c>
      <c r="M710" s="30">
        <v>1</v>
      </c>
      <c r="N710" s="30">
        <v>803</v>
      </c>
      <c r="O710" s="33">
        <v>484</v>
      </c>
      <c r="P710" s="34">
        <f t="shared" si="20"/>
        <v>643.5</v>
      </c>
      <c r="Q710" s="118">
        <v>2.3463265733420373</v>
      </c>
      <c r="R710" s="125"/>
      <c r="S710" s="125"/>
      <c r="T710" s="125"/>
      <c r="U710" s="125"/>
      <c r="V710" s="125"/>
      <c r="W710" s="125"/>
      <c r="X710" s="125"/>
      <c r="Y710" s="125"/>
      <c r="Z710" s="125"/>
      <c r="AA710" s="125"/>
      <c r="AB710" s="125"/>
      <c r="AC710" s="126">
        <f t="shared" si="21"/>
        <v>0</v>
      </c>
      <c r="AD710" s="125"/>
      <c r="AE710" s="113"/>
    </row>
    <row r="711" spans="1:31" x14ac:dyDescent="0.25">
      <c r="A711" s="22"/>
      <c r="B711" s="30" t="s">
        <v>11</v>
      </c>
      <c r="C711" s="31" t="s">
        <v>5076</v>
      </c>
      <c r="D711" s="31" t="s">
        <v>171</v>
      </c>
      <c r="E711" s="32" t="s">
        <v>172</v>
      </c>
      <c r="F711" s="31" t="s">
        <v>100</v>
      </c>
      <c r="G711" s="31" t="s">
        <v>101</v>
      </c>
      <c r="H711" s="31" t="s">
        <v>173</v>
      </c>
      <c r="I711" s="32" t="s">
        <v>13</v>
      </c>
      <c r="J711" s="32" t="s">
        <v>103</v>
      </c>
      <c r="K711" s="30" t="s">
        <v>4871</v>
      </c>
      <c r="L711" s="30">
        <v>19967088</v>
      </c>
      <c r="M711" s="30">
        <v>2</v>
      </c>
      <c r="N711" s="30"/>
      <c r="O711" s="33">
        <v>646</v>
      </c>
      <c r="P711" s="34">
        <f t="shared" si="20"/>
        <v>646</v>
      </c>
      <c r="Q711" s="118">
        <v>2.4048212080200098</v>
      </c>
      <c r="R711" s="125"/>
      <c r="S711" s="125"/>
      <c r="T711" s="125"/>
      <c r="U711" s="125"/>
      <c r="V711" s="125"/>
      <c r="W711" s="125"/>
      <c r="X711" s="125"/>
      <c r="Y711" s="125"/>
      <c r="Z711" s="125"/>
      <c r="AA711" s="125"/>
      <c r="AB711" s="125"/>
      <c r="AC711" s="126">
        <f t="shared" si="21"/>
        <v>0</v>
      </c>
      <c r="AD711" s="125"/>
      <c r="AE711" s="113"/>
    </row>
    <row r="712" spans="1:31" x14ac:dyDescent="0.25">
      <c r="A712" s="22"/>
      <c r="B712" s="30" t="s">
        <v>11</v>
      </c>
      <c r="C712" s="31" t="s">
        <v>6432</v>
      </c>
      <c r="D712" s="31"/>
      <c r="E712" s="32"/>
      <c r="F712" s="31"/>
      <c r="G712" s="31"/>
      <c r="H712" s="31"/>
      <c r="I712" s="32" t="s">
        <v>13</v>
      </c>
      <c r="J712" s="32" t="s">
        <v>4400</v>
      </c>
      <c r="K712" s="30" t="s">
        <v>1242</v>
      </c>
      <c r="L712" s="30">
        <v>19968374</v>
      </c>
      <c r="M712" s="30">
        <v>1</v>
      </c>
      <c r="N712" s="30"/>
      <c r="O712" s="33">
        <v>1</v>
      </c>
      <c r="P712" s="34">
        <f t="shared" ref="P712:P775" si="22">AVERAGE(N712:O712)</f>
        <v>1</v>
      </c>
      <c r="Q712" s="118">
        <v>1.8696634362426321E-4</v>
      </c>
      <c r="R712" s="125"/>
      <c r="S712" s="125"/>
      <c r="T712" s="125"/>
      <c r="U712" s="125"/>
      <c r="V712" s="125"/>
      <c r="W712" s="125"/>
      <c r="X712" s="125"/>
      <c r="Y712" s="125"/>
      <c r="Z712" s="125"/>
      <c r="AA712" s="125"/>
      <c r="AB712" s="125"/>
      <c r="AC712" s="126">
        <f t="shared" ref="AC712:AC775" si="23">AB712*P712</f>
        <v>0</v>
      </c>
      <c r="AD712" s="125"/>
      <c r="AE712" s="113"/>
    </row>
    <row r="713" spans="1:31" x14ac:dyDescent="0.25">
      <c r="A713" s="22"/>
      <c r="B713" s="30" t="s">
        <v>11</v>
      </c>
      <c r="C713" s="31" t="s">
        <v>5077</v>
      </c>
      <c r="D713" s="31" t="s">
        <v>1240</v>
      </c>
      <c r="E713" s="32" t="s">
        <v>5078</v>
      </c>
      <c r="F713" s="31" t="s">
        <v>439</v>
      </c>
      <c r="G713" s="31" t="s">
        <v>5079</v>
      </c>
      <c r="H713" s="31" t="s">
        <v>5080</v>
      </c>
      <c r="I713" s="32" t="s">
        <v>13</v>
      </c>
      <c r="J713" s="32" t="s">
        <v>1241</v>
      </c>
      <c r="K713" s="30" t="s">
        <v>4872</v>
      </c>
      <c r="L713" s="30">
        <v>19968374</v>
      </c>
      <c r="M713" s="30">
        <v>3</v>
      </c>
      <c r="N713" s="30">
        <v>3</v>
      </c>
      <c r="O713" s="33">
        <v>3</v>
      </c>
      <c r="P713" s="34">
        <f t="shared" si="22"/>
        <v>3</v>
      </c>
      <c r="Q713" s="118">
        <v>7.7492629265319621E-3</v>
      </c>
      <c r="R713" s="125"/>
      <c r="S713" s="125"/>
      <c r="T713" s="125"/>
      <c r="U713" s="125"/>
      <c r="V713" s="125"/>
      <c r="W713" s="125"/>
      <c r="X713" s="125"/>
      <c r="Y713" s="125"/>
      <c r="Z713" s="125"/>
      <c r="AA713" s="125"/>
      <c r="AB713" s="125"/>
      <c r="AC713" s="126">
        <f t="shared" si="23"/>
        <v>0</v>
      </c>
      <c r="AD713" s="125"/>
      <c r="AE713" s="113"/>
    </row>
    <row r="714" spans="1:31" x14ac:dyDescent="0.25">
      <c r="A714" s="22"/>
      <c r="B714" s="30" t="s">
        <v>11</v>
      </c>
      <c r="C714" s="31" t="s">
        <v>5081</v>
      </c>
      <c r="D714" s="31" t="s">
        <v>716</v>
      </c>
      <c r="E714" s="32"/>
      <c r="F714" s="31"/>
      <c r="G714" s="31"/>
      <c r="H714" s="31"/>
      <c r="I714" s="32" t="s">
        <v>13</v>
      </c>
      <c r="J714" s="32" t="s">
        <v>4400</v>
      </c>
      <c r="K714" s="30" t="s">
        <v>717</v>
      </c>
      <c r="L714" s="30">
        <v>19970511</v>
      </c>
      <c r="M714" s="30"/>
      <c r="N714" s="30">
        <v>10</v>
      </c>
      <c r="O714" s="33">
        <v>1</v>
      </c>
      <c r="P714" s="34">
        <f t="shared" si="22"/>
        <v>5.5</v>
      </c>
      <c r="Q714" s="118">
        <v>1.6528905455908635E-3</v>
      </c>
      <c r="R714" s="125"/>
      <c r="S714" s="125"/>
      <c r="T714" s="125"/>
      <c r="U714" s="125"/>
      <c r="V714" s="125"/>
      <c r="W714" s="125"/>
      <c r="X714" s="125"/>
      <c r="Y714" s="125"/>
      <c r="Z714" s="125"/>
      <c r="AA714" s="125"/>
      <c r="AB714" s="125"/>
      <c r="AC714" s="126">
        <f t="shared" si="23"/>
        <v>0</v>
      </c>
      <c r="AD714" s="125"/>
      <c r="AE714" s="113"/>
    </row>
    <row r="715" spans="1:31" x14ac:dyDescent="0.25">
      <c r="A715" s="22"/>
      <c r="B715" s="30" t="s">
        <v>11</v>
      </c>
      <c r="C715" s="31" t="s">
        <v>6433</v>
      </c>
      <c r="D715" s="31" t="s">
        <v>6433</v>
      </c>
      <c r="E715" s="32"/>
      <c r="F715" s="31"/>
      <c r="G715" s="31"/>
      <c r="H715" s="31"/>
      <c r="I715" s="32" t="s">
        <v>13</v>
      </c>
      <c r="J715" s="32"/>
      <c r="K715" s="30" t="s">
        <v>4873</v>
      </c>
      <c r="L715" s="30">
        <v>19970511</v>
      </c>
      <c r="M715" s="30">
        <v>2</v>
      </c>
      <c r="N715" s="30">
        <v>16</v>
      </c>
      <c r="O715" s="33">
        <v>22</v>
      </c>
      <c r="P715" s="34">
        <f t="shared" si="22"/>
        <v>19</v>
      </c>
      <c r="Q715" s="118">
        <v>3.8603541931348986E-3</v>
      </c>
      <c r="R715" s="125"/>
      <c r="S715" s="125"/>
      <c r="T715" s="125"/>
      <c r="U715" s="125"/>
      <c r="V715" s="125"/>
      <c r="W715" s="125"/>
      <c r="X715" s="125"/>
      <c r="Y715" s="125"/>
      <c r="Z715" s="125"/>
      <c r="AA715" s="125"/>
      <c r="AB715" s="125"/>
      <c r="AC715" s="126">
        <f t="shared" si="23"/>
        <v>0</v>
      </c>
      <c r="AD715" s="125"/>
      <c r="AE715" s="113"/>
    </row>
    <row r="716" spans="1:31" x14ac:dyDescent="0.25">
      <c r="A716" s="22"/>
      <c r="B716" s="30" t="s">
        <v>11</v>
      </c>
      <c r="C716" s="31" t="s">
        <v>6434</v>
      </c>
      <c r="D716" s="31" t="s">
        <v>6434</v>
      </c>
      <c r="E716" s="32"/>
      <c r="F716" s="31"/>
      <c r="G716" s="31"/>
      <c r="H716" s="31"/>
      <c r="I716" s="32" t="s">
        <v>13</v>
      </c>
      <c r="J716" s="32" t="s">
        <v>4400</v>
      </c>
      <c r="K716" s="30" t="s">
        <v>4874</v>
      </c>
      <c r="L716" s="30">
        <v>19971457</v>
      </c>
      <c r="M716" s="30">
        <v>1</v>
      </c>
      <c r="N716" s="30">
        <v>91</v>
      </c>
      <c r="O716" s="33">
        <v>225</v>
      </c>
      <c r="P716" s="34">
        <f t="shared" si="22"/>
        <v>158</v>
      </c>
      <c r="Q716" s="118">
        <v>0.2165576333482537</v>
      </c>
      <c r="R716" s="125"/>
      <c r="S716" s="125"/>
      <c r="T716" s="125"/>
      <c r="U716" s="125"/>
      <c r="V716" s="125"/>
      <c r="W716" s="125"/>
      <c r="X716" s="125"/>
      <c r="Y716" s="125"/>
      <c r="Z716" s="125"/>
      <c r="AA716" s="125"/>
      <c r="AB716" s="125"/>
      <c r="AC716" s="126">
        <f t="shared" si="23"/>
        <v>0</v>
      </c>
      <c r="AD716" s="125"/>
      <c r="AE716" s="113"/>
    </row>
    <row r="717" spans="1:31" x14ac:dyDescent="0.25">
      <c r="A717" s="22"/>
      <c r="B717" s="30" t="s">
        <v>11</v>
      </c>
      <c r="C717" s="31" t="s">
        <v>5085</v>
      </c>
      <c r="D717" s="31" t="s">
        <v>5086</v>
      </c>
      <c r="E717" s="32" t="s">
        <v>49</v>
      </c>
      <c r="F717" s="31" t="s">
        <v>545</v>
      </c>
      <c r="G717" s="31" t="s">
        <v>431</v>
      </c>
      <c r="H717" s="31" t="s">
        <v>5087</v>
      </c>
      <c r="I717" s="32" t="s">
        <v>13</v>
      </c>
      <c r="J717" s="32" t="s">
        <v>317</v>
      </c>
      <c r="K717" s="30" t="s">
        <v>4875</v>
      </c>
      <c r="L717" s="30">
        <v>19973772</v>
      </c>
      <c r="M717" s="30">
        <v>5</v>
      </c>
      <c r="N717" s="30"/>
      <c r="O717" s="33">
        <v>180</v>
      </c>
      <c r="P717" s="34">
        <f t="shared" si="22"/>
        <v>180</v>
      </c>
      <c r="Q717" s="118">
        <v>1.7132724157298553E-3</v>
      </c>
      <c r="R717" s="125"/>
      <c r="S717" s="125"/>
      <c r="T717" s="125"/>
      <c r="U717" s="125"/>
      <c r="V717" s="125"/>
      <c r="W717" s="125"/>
      <c r="X717" s="125"/>
      <c r="Y717" s="125"/>
      <c r="Z717" s="125"/>
      <c r="AA717" s="125"/>
      <c r="AB717" s="125"/>
      <c r="AC717" s="126">
        <f t="shared" si="23"/>
        <v>0</v>
      </c>
      <c r="AD717" s="125"/>
      <c r="AE717" s="113"/>
    </row>
    <row r="718" spans="1:31" x14ac:dyDescent="0.25">
      <c r="A718" s="23"/>
      <c r="B718" s="30" t="s">
        <v>11</v>
      </c>
      <c r="C718" s="31" t="s">
        <v>6435</v>
      </c>
      <c r="D718" s="31" t="s">
        <v>6436</v>
      </c>
      <c r="E718" s="32"/>
      <c r="F718" s="31"/>
      <c r="G718" s="31" t="s">
        <v>5432</v>
      </c>
      <c r="H718" s="31"/>
      <c r="I718" s="32" t="s">
        <v>13</v>
      </c>
      <c r="J718" s="32" t="s">
        <v>4400</v>
      </c>
      <c r="K718" s="30" t="s">
        <v>1063</v>
      </c>
      <c r="L718" s="30">
        <v>19975922</v>
      </c>
      <c r="M718" s="30">
        <v>1</v>
      </c>
      <c r="N718" s="30">
        <v>12</v>
      </c>
      <c r="O718" s="33">
        <v>50</v>
      </c>
      <c r="P718" s="34">
        <f t="shared" si="22"/>
        <v>31</v>
      </c>
      <c r="Q718" s="118">
        <v>1.2162841047716465E-2</v>
      </c>
      <c r="R718" s="125"/>
      <c r="S718" s="125"/>
      <c r="T718" s="125"/>
      <c r="U718" s="125"/>
      <c r="V718" s="125"/>
      <c r="W718" s="125"/>
      <c r="X718" s="125"/>
      <c r="Y718" s="125"/>
      <c r="Z718" s="125"/>
      <c r="AA718" s="125"/>
      <c r="AB718" s="125"/>
      <c r="AC718" s="126">
        <f t="shared" si="23"/>
        <v>0</v>
      </c>
      <c r="AD718" s="125"/>
      <c r="AE718" s="113"/>
    </row>
    <row r="719" spans="1:31" x14ac:dyDescent="0.25">
      <c r="A719" s="22"/>
      <c r="B719" s="30" t="s">
        <v>11</v>
      </c>
      <c r="C719" s="31" t="s">
        <v>6437</v>
      </c>
      <c r="D719" s="31" t="s">
        <v>6438</v>
      </c>
      <c r="E719" s="32"/>
      <c r="F719" s="31"/>
      <c r="G719" s="31" t="s">
        <v>5110</v>
      </c>
      <c r="H719" s="31" t="s">
        <v>927</v>
      </c>
      <c r="I719" s="32" t="s">
        <v>13</v>
      </c>
      <c r="J719" s="32" t="s">
        <v>928</v>
      </c>
      <c r="K719" s="30" t="s">
        <v>929</v>
      </c>
      <c r="L719" s="30">
        <v>19977793</v>
      </c>
      <c r="M719" s="30">
        <v>1</v>
      </c>
      <c r="N719" s="30">
        <v>1</v>
      </c>
      <c r="O719" s="33">
        <v>29</v>
      </c>
      <c r="P719" s="34">
        <f t="shared" si="22"/>
        <v>15</v>
      </c>
      <c r="Q719" s="118">
        <v>1.2866965780540029</v>
      </c>
      <c r="R719" s="125"/>
      <c r="S719" s="125"/>
      <c r="T719" s="125"/>
      <c r="U719" s="125"/>
      <c r="V719" s="125"/>
      <c r="W719" s="125"/>
      <c r="X719" s="125"/>
      <c r="Y719" s="125"/>
      <c r="Z719" s="125"/>
      <c r="AA719" s="125"/>
      <c r="AB719" s="125"/>
      <c r="AC719" s="126">
        <f t="shared" si="23"/>
        <v>0</v>
      </c>
      <c r="AD719" s="125"/>
      <c r="AE719" s="113"/>
    </row>
    <row r="720" spans="1:31" x14ac:dyDescent="0.25">
      <c r="A720" s="22"/>
      <c r="B720" s="30" t="s">
        <v>11</v>
      </c>
      <c r="C720" s="31" t="s">
        <v>6439</v>
      </c>
      <c r="D720" s="31" t="s">
        <v>6440</v>
      </c>
      <c r="E720" s="32"/>
      <c r="F720" s="31"/>
      <c r="G720" s="31"/>
      <c r="H720" s="31" t="s">
        <v>6441</v>
      </c>
      <c r="I720" s="32" t="s">
        <v>13</v>
      </c>
      <c r="J720" s="32" t="s">
        <v>4400</v>
      </c>
      <c r="K720" s="30" t="s">
        <v>4876</v>
      </c>
      <c r="L720" s="30">
        <v>19977793</v>
      </c>
      <c r="M720" s="30">
        <v>2</v>
      </c>
      <c r="N720" s="30"/>
      <c r="O720" s="33">
        <v>3</v>
      </c>
      <c r="P720" s="34">
        <f t="shared" si="22"/>
        <v>3</v>
      </c>
      <c r="Q720" s="118">
        <v>0.2494777052488012</v>
      </c>
      <c r="R720" s="125"/>
      <c r="S720" s="125"/>
      <c r="T720" s="125"/>
      <c r="U720" s="125"/>
      <c r="V720" s="125"/>
      <c r="W720" s="125"/>
      <c r="X720" s="125"/>
      <c r="Y720" s="125"/>
      <c r="Z720" s="125"/>
      <c r="AA720" s="125"/>
      <c r="AB720" s="125"/>
      <c r="AC720" s="126">
        <f t="shared" si="23"/>
        <v>0</v>
      </c>
      <c r="AD720" s="125"/>
      <c r="AE720" s="113"/>
    </row>
    <row r="721" spans="1:31" x14ac:dyDescent="0.25">
      <c r="A721" s="22"/>
      <c r="B721" s="30" t="s">
        <v>11</v>
      </c>
      <c r="C721" s="31" t="s">
        <v>5090</v>
      </c>
      <c r="D721" s="31"/>
      <c r="E721" s="32"/>
      <c r="F721" s="31"/>
      <c r="G721" s="31"/>
      <c r="H721" s="31"/>
      <c r="I721" s="32" t="s">
        <v>13</v>
      </c>
      <c r="J721" s="32" t="s">
        <v>4400</v>
      </c>
      <c r="K721" s="30" t="s">
        <v>4877</v>
      </c>
      <c r="L721" s="30">
        <v>19978469</v>
      </c>
      <c r="M721" s="30">
        <v>1</v>
      </c>
      <c r="N721" s="30">
        <v>11152</v>
      </c>
      <c r="O721" s="33">
        <v>9703</v>
      </c>
      <c r="P721" s="34">
        <f t="shared" si="22"/>
        <v>10427.5</v>
      </c>
      <c r="Q721" s="118">
        <v>0.1236817946424674</v>
      </c>
      <c r="R721" s="125"/>
      <c r="S721" s="125"/>
      <c r="T721" s="125"/>
      <c r="U721" s="125"/>
      <c r="V721" s="125"/>
      <c r="W721" s="125"/>
      <c r="X721" s="125"/>
      <c r="Y721" s="125"/>
      <c r="Z721" s="125"/>
      <c r="AA721" s="125"/>
      <c r="AB721" s="125"/>
      <c r="AC721" s="126">
        <f t="shared" si="23"/>
        <v>0</v>
      </c>
      <c r="AD721" s="125"/>
      <c r="AE721" s="113"/>
    </row>
    <row r="722" spans="1:31" x14ac:dyDescent="0.25">
      <c r="A722" s="22"/>
      <c r="B722" s="30" t="s">
        <v>11</v>
      </c>
      <c r="C722" s="31" t="s">
        <v>6442</v>
      </c>
      <c r="D722" s="31"/>
      <c r="E722" s="32"/>
      <c r="F722" s="31"/>
      <c r="G722" s="31"/>
      <c r="H722" s="31"/>
      <c r="I722" s="32" t="s">
        <v>13</v>
      </c>
      <c r="J722" s="32" t="s">
        <v>4400</v>
      </c>
      <c r="K722" s="30" t="s">
        <v>4878</v>
      </c>
      <c r="L722" s="30">
        <v>19980025</v>
      </c>
      <c r="M722" s="30">
        <v>1</v>
      </c>
      <c r="N722" s="30">
        <v>107</v>
      </c>
      <c r="O722" s="33">
        <v>158</v>
      </c>
      <c r="P722" s="34">
        <f t="shared" si="22"/>
        <v>132.5</v>
      </c>
      <c r="Q722" s="118">
        <v>2.0663602885870017E-3</v>
      </c>
      <c r="R722" s="125"/>
      <c r="S722" s="125"/>
      <c r="T722" s="125"/>
      <c r="U722" s="125"/>
      <c r="V722" s="125"/>
      <c r="W722" s="125"/>
      <c r="X722" s="125"/>
      <c r="Y722" s="125"/>
      <c r="Z722" s="125"/>
      <c r="AA722" s="125"/>
      <c r="AB722" s="125"/>
      <c r="AC722" s="126">
        <f t="shared" si="23"/>
        <v>0</v>
      </c>
      <c r="AD722" s="125"/>
      <c r="AE722" s="113"/>
    </row>
    <row r="723" spans="1:31" x14ac:dyDescent="0.25">
      <c r="A723" s="22"/>
      <c r="B723" s="30" t="s">
        <v>11</v>
      </c>
      <c r="C723" s="31" t="s">
        <v>6443</v>
      </c>
      <c r="D723" s="31" t="s">
        <v>345</v>
      </c>
      <c r="E723" s="32" t="s">
        <v>6444</v>
      </c>
      <c r="F723" s="31" t="s">
        <v>5816</v>
      </c>
      <c r="G723" s="31" t="s">
        <v>6445</v>
      </c>
      <c r="H723" s="31" t="s">
        <v>346</v>
      </c>
      <c r="I723" s="32" t="s">
        <v>13</v>
      </c>
      <c r="J723" s="32" t="s">
        <v>276</v>
      </c>
      <c r="K723" s="30" t="s">
        <v>4879</v>
      </c>
      <c r="L723" s="30">
        <v>19980025</v>
      </c>
      <c r="M723" s="30">
        <v>11</v>
      </c>
      <c r="N723" s="30">
        <v>3</v>
      </c>
      <c r="O723" s="33">
        <v>9</v>
      </c>
      <c r="P723" s="34">
        <f t="shared" si="22"/>
        <v>6</v>
      </c>
      <c r="Q723" s="118">
        <v>4.6442861484861616E-4</v>
      </c>
      <c r="R723" s="125"/>
      <c r="S723" s="125"/>
      <c r="T723" s="125"/>
      <c r="U723" s="125"/>
      <c r="V723" s="125"/>
      <c r="W723" s="125"/>
      <c r="X723" s="125"/>
      <c r="Y723" s="125"/>
      <c r="Z723" s="125"/>
      <c r="AA723" s="125"/>
      <c r="AB723" s="125"/>
      <c r="AC723" s="126">
        <f t="shared" si="23"/>
        <v>0</v>
      </c>
      <c r="AD723" s="125"/>
      <c r="AE723" s="113"/>
    </row>
    <row r="724" spans="1:31" x14ac:dyDescent="0.25">
      <c r="A724" s="22"/>
      <c r="B724" s="30" t="s">
        <v>11</v>
      </c>
      <c r="C724" s="31" t="s">
        <v>6446</v>
      </c>
      <c r="D724" s="31"/>
      <c r="E724" s="32"/>
      <c r="F724" s="31"/>
      <c r="G724" s="31"/>
      <c r="H724" s="31"/>
      <c r="I724" s="32" t="s">
        <v>13</v>
      </c>
      <c r="J724" s="32" t="s">
        <v>4400</v>
      </c>
      <c r="K724" s="30" t="s">
        <v>1127</v>
      </c>
      <c r="L724" s="30">
        <v>19981485</v>
      </c>
      <c r="M724" s="30">
        <v>1</v>
      </c>
      <c r="N724" s="30"/>
      <c r="O724" s="33">
        <v>4</v>
      </c>
      <c r="P724" s="34">
        <f t="shared" si="22"/>
        <v>4</v>
      </c>
      <c r="Q724" s="118">
        <v>2.9466001187332537E-2</v>
      </c>
      <c r="R724" s="125"/>
      <c r="S724" s="125"/>
      <c r="T724" s="125"/>
      <c r="U724" s="125"/>
      <c r="V724" s="125"/>
      <c r="W724" s="125"/>
      <c r="X724" s="125"/>
      <c r="Y724" s="125"/>
      <c r="Z724" s="125"/>
      <c r="AA724" s="125"/>
      <c r="AB724" s="125"/>
      <c r="AC724" s="126">
        <f t="shared" si="23"/>
        <v>0</v>
      </c>
      <c r="AD724" s="125"/>
      <c r="AE724" s="113"/>
    </row>
    <row r="725" spans="1:31" x14ac:dyDescent="0.25">
      <c r="A725" s="23"/>
      <c r="B725" s="30" t="s">
        <v>11</v>
      </c>
      <c r="C725" s="31" t="s">
        <v>5098</v>
      </c>
      <c r="D725" s="31"/>
      <c r="E725" s="32"/>
      <c r="F725" s="31"/>
      <c r="G725" s="31"/>
      <c r="H725" s="31"/>
      <c r="I725" s="32" t="s">
        <v>13</v>
      </c>
      <c r="J725" s="32" t="s">
        <v>4400</v>
      </c>
      <c r="K725" s="30" t="s">
        <v>4880</v>
      </c>
      <c r="L725" s="30">
        <v>19981886</v>
      </c>
      <c r="M725" s="30">
        <v>7</v>
      </c>
      <c r="N725" s="30">
        <v>30</v>
      </c>
      <c r="O725" s="33">
        <v>280</v>
      </c>
      <c r="P725" s="34">
        <f t="shared" si="22"/>
        <v>155</v>
      </c>
      <c r="Q725" s="118">
        <v>1.2133241492982038E-3</v>
      </c>
      <c r="R725" s="125"/>
      <c r="S725" s="125"/>
      <c r="T725" s="125"/>
      <c r="U725" s="125"/>
      <c r="V725" s="125"/>
      <c r="W725" s="125"/>
      <c r="X725" s="125"/>
      <c r="Y725" s="125"/>
      <c r="Z725" s="125"/>
      <c r="AA725" s="125"/>
      <c r="AB725" s="125"/>
      <c r="AC725" s="126">
        <f t="shared" si="23"/>
        <v>0</v>
      </c>
      <c r="AD725" s="125"/>
      <c r="AE725" s="113"/>
    </row>
    <row r="726" spans="1:31" x14ac:dyDescent="0.25">
      <c r="A726" s="23"/>
      <c r="B726" s="30" t="s">
        <v>11</v>
      </c>
      <c r="C726" s="31" t="s">
        <v>6447</v>
      </c>
      <c r="D726" s="31" t="s">
        <v>5101</v>
      </c>
      <c r="E726" s="32"/>
      <c r="F726" s="31"/>
      <c r="G726" s="31" t="s">
        <v>4946</v>
      </c>
      <c r="H726" s="31"/>
      <c r="I726" s="32" t="s">
        <v>13</v>
      </c>
      <c r="J726" s="32" t="s">
        <v>4400</v>
      </c>
      <c r="K726" s="30" t="s">
        <v>4881</v>
      </c>
      <c r="L726" s="30">
        <v>19982964</v>
      </c>
      <c r="M726" s="30">
        <v>1</v>
      </c>
      <c r="N726" s="30">
        <v>30</v>
      </c>
      <c r="O726" s="33">
        <v>30</v>
      </c>
      <c r="P726" s="34">
        <f t="shared" si="22"/>
        <v>30</v>
      </c>
      <c r="Q726" s="118">
        <v>1.0871795749794447E-3</v>
      </c>
      <c r="R726" s="125"/>
      <c r="S726" s="125"/>
      <c r="T726" s="125"/>
      <c r="U726" s="125"/>
      <c r="V726" s="125"/>
      <c r="W726" s="125"/>
      <c r="X726" s="125"/>
      <c r="Y726" s="125"/>
      <c r="Z726" s="125"/>
      <c r="AA726" s="125"/>
      <c r="AB726" s="125"/>
      <c r="AC726" s="126">
        <f t="shared" si="23"/>
        <v>0</v>
      </c>
      <c r="AD726" s="125"/>
      <c r="AE726" s="113"/>
    </row>
    <row r="727" spans="1:31" x14ac:dyDescent="0.25">
      <c r="A727" s="22"/>
      <c r="B727" s="30" t="s">
        <v>11</v>
      </c>
      <c r="C727" s="31" t="s">
        <v>5103</v>
      </c>
      <c r="D727" s="31" t="s">
        <v>479</v>
      </c>
      <c r="E727" s="32" t="s">
        <v>480</v>
      </c>
      <c r="F727" s="31" t="s">
        <v>481</v>
      </c>
      <c r="G727" s="31" t="s">
        <v>482</v>
      </c>
      <c r="H727" s="31" t="s">
        <v>483</v>
      </c>
      <c r="I727" s="32" t="s">
        <v>13</v>
      </c>
      <c r="J727" s="32" t="s">
        <v>484</v>
      </c>
      <c r="K727" s="30" t="s">
        <v>485</v>
      </c>
      <c r="L727" s="30">
        <v>19986156</v>
      </c>
      <c r="M727" s="30">
        <v>1</v>
      </c>
      <c r="N727" s="30">
        <v>10</v>
      </c>
      <c r="O727" s="33">
        <v>7</v>
      </c>
      <c r="P727" s="34">
        <f t="shared" si="22"/>
        <v>8.5</v>
      </c>
      <c r="Q727" s="118">
        <v>9.6353562059408229E-3</v>
      </c>
      <c r="R727" s="125"/>
      <c r="S727" s="125"/>
      <c r="T727" s="125"/>
      <c r="U727" s="125"/>
      <c r="V727" s="125"/>
      <c r="W727" s="125"/>
      <c r="X727" s="125"/>
      <c r="Y727" s="125"/>
      <c r="Z727" s="125"/>
      <c r="AA727" s="125"/>
      <c r="AB727" s="125"/>
      <c r="AC727" s="126">
        <f t="shared" si="23"/>
        <v>0</v>
      </c>
      <c r="AD727" s="125"/>
      <c r="AE727" s="113"/>
    </row>
    <row r="728" spans="1:31" x14ac:dyDescent="0.25">
      <c r="A728" s="22"/>
      <c r="B728" s="30" t="s">
        <v>11</v>
      </c>
      <c r="C728" s="31" t="s">
        <v>6448</v>
      </c>
      <c r="D728" s="31" t="s">
        <v>6449</v>
      </c>
      <c r="E728" s="32"/>
      <c r="F728" s="31"/>
      <c r="G728" s="31"/>
      <c r="H728" s="31"/>
      <c r="I728" s="32" t="s">
        <v>13</v>
      </c>
      <c r="J728" s="32" t="s">
        <v>4400</v>
      </c>
      <c r="K728" s="30" t="s">
        <v>4882</v>
      </c>
      <c r="L728" s="30">
        <v>19986156</v>
      </c>
      <c r="M728" s="30">
        <v>2</v>
      </c>
      <c r="N728" s="30">
        <v>20</v>
      </c>
      <c r="O728" s="33">
        <v>65</v>
      </c>
      <c r="P728" s="34">
        <f t="shared" si="22"/>
        <v>42.5</v>
      </c>
      <c r="Q728" s="118">
        <v>9.2905162022132476E-2</v>
      </c>
      <c r="R728" s="125"/>
      <c r="S728" s="125"/>
      <c r="T728" s="125"/>
      <c r="U728" s="125"/>
      <c r="V728" s="125"/>
      <c r="W728" s="125"/>
      <c r="X728" s="125"/>
      <c r="Y728" s="125"/>
      <c r="Z728" s="125"/>
      <c r="AA728" s="125"/>
      <c r="AB728" s="125"/>
      <c r="AC728" s="126">
        <f t="shared" si="23"/>
        <v>0</v>
      </c>
      <c r="AD728" s="125"/>
      <c r="AE728" s="113"/>
    </row>
    <row r="729" spans="1:31" x14ac:dyDescent="0.25">
      <c r="A729" s="22"/>
      <c r="B729" s="30" t="s">
        <v>11</v>
      </c>
      <c r="C729" s="31" t="s">
        <v>6450</v>
      </c>
      <c r="D729" s="31" t="s">
        <v>6451</v>
      </c>
      <c r="E729" s="32"/>
      <c r="F729" s="31"/>
      <c r="G729" s="31"/>
      <c r="H729" s="31" t="s">
        <v>6452</v>
      </c>
      <c r="I729" s="32" t="s">
        <v>13</v>
      </c>
      <c r="J729" s="32" t="s">
        <v>4400</v>
      </c>
      <c r="K729" s="30" t="s">
        <v>574</v>
      </c>
      <c r="L729" s="30">
        <v>19987145</v>
      </c>
      <c r="M729" s="30">
        <v>1</v>
      </c>
      <c r="N729" s="30">
        <v>7</v>
      </c>
      <c r="O729" s="33">
        <v>2</v>
      </c>
      <c r="P729" s="34">
        <f t="shared" si="22"/>
        <v>4.5</v>
      </c>
      <c r="Q729" s="118">
        <v>1.6690024103319469E-2</v>
      </c>
      <c r="R729" s="125"/>
      <c r="S729" s="125"/>
      <c r="T729" s="125"/>
      <c r="U729" s="125"/>
      <c r="V729" s="125"/>
      <c r="W729" s="125"/>
      <c r="X729" s="125"/>
      <c r="Y729" s="125"/>
      <c r="Z729" s="125"/>
      <c r="AA729" s="125"/>
      <c r="AB729" s="125"/>
      <c r="AC729" s="126">
        <f t="shared" si="23"/>
        <v>0</v>
      </c>
      <c r="AD729" s="125"/>
      <c r="AE729" s="113"/>
    </row>
    <row r="730" spans="1:31" x14ac:dyDescent="0.25">
      <c r="A730" s="22"/>
      <c r="B730" s="30" t="s">
        <v>11</v>
      </c>
      <c r="C730" s="31" t="s">
        <v>5104</v>
      </c>
      <c r="D730" s="31" t="s">
        <v>571</v>
      </c>
      <c r="E730" s="32" t="s">
        <v>85</v>
      </c>
      <c r="F730" s="31" t="s">
        <v>305</v>
      </c>
      <c r="G730" s="31" t="s">
        <v>5105</v>
      </c>
      <c r="H730" s="31" t="s">
        <v>572</v>
      </c>
      <c r="I730" s="32" t="s">
        <v>13</v>
      </c>
      <c r="J730" s="32" t="s">
        <v>573</v>
      </c>
      <c r="K730" s="30" t="s">
        <v>4883</v>
      </c>
      <c r="L730" s="30">
        <v>19987145</v>
      </c>
      <c r="M730" s="30">
        <v>2</v>
      </c>
      <c r="N730" s="30">
        <v>30</v>
      </c>
      <c r="O730" s="33">
        <v>38</v>
      </c>
      <c r="P730" s="34">
        <f t="shared" si="22"/>
        <v>34</v>
      </c>
      <c r="Q730" s="118">
        <v>1.9666024395941846E-2</v>
      </c>
      <c r="R730" s="125"/>
      <c r="S730" s="125"/>
      <c r="T730" s="125"/>
      <c r="U730" s="125"/>
      <c r="V730" s="125"/>
      <c r="W730" s="125"/>
      <c r="X730" s="125"/>
      <c r="Y730" s="125"/>
      <c r="Z730" s="125"/>
      <c r="AA730" s="125"/>
      <c r="AB730" s="125"/>
      <c r="AC730" s="126">
        <f t="shared" si="23"/>
        <v>0</v>
      </c>
      <c r="AD730" s="125"/>
      <c r="AE730" s="113"/>
    </row>
    <row r="731" spans="1:31" x14ac:dyDescent="0.25">
      <c r="A731" s="22"/>
      <c r="B731" s="30" t="s">
        <v>11</v>
      </c>
      <c r="C731" s="31" t="s">
        <v>3929</v>
      </c>
      <c r="D731" s="31" t="s">
        <v>201</v>
      </c>
      <c r="E731" s="32" t="s">
        <v>5106</v>
      </c>
      <c r="F731" s="31" t="s">
        <v>28</v>
      </c>
      <c r="G731" s="31" t="s">
        <v>202</v>
      </c>
      <c r="H731" s="31" t="s">
        <v>5107</v>
      </c>
      <c r="I731" s="32" t="s">
        <v>13</v>
      </c>
      <c r="J731" s="32" t="s">
        <v>30</v>
      </c>
      <c r="K731" s="30" t="s">
        <v>203</v>
      </c>
      <c r="L731" s="30">
        <v>19988263</v>
      </c>
      <c r="M731" s="30">
        <v>1</v>
      </c>
      <c r="N731" s="30"/>
      <c r="O731" s="33">
        <v>54</v>
      </c>
      <c r="P731" s="34">
        <f t="shared" si="22"/>
        <v>54</v>
      </c>
      <c r="Q731" s="118">
        <v>1.3806339867066128E-2</v>
      </c>
      <c r="R731" s="125"/>
      <c r="S731" s="125"/>
      <c r="T731" s="125"/>
      <c r="U731" s="125"/>
      <c r="V731" s="125"/>
      <c r="W731" s="125"/>
      <c r="X731" s="125"/>
      <c r="Y731" s="125"/>
      <c r="Z731" s="125"/>
      <c r="AA731" s="125"/>
      <c r="AB731" s="125"/>
      <c r="AC731" s="126">
        <f t="shared" si="23"/>
        <v>0</v>
      </c>
      <c r="AD731" s="125"/>
      <c r="AE731" s="113"/>
    </row>
    <row r="732" spans="1:31" x14ac:dyDescent="0.25">
      <c r="A732" s="22"/>
      <c r="B732" s="30" t="s">
        <v>11</v>
      </c>
      <c r="C732" s="31" t="s">
        <v>6453</v>
      </c>
      <c r="D732" s="31"/>
      <c r="E732" s="32"/>
      <c r="F732" s="31"/>
      <c r="G732" s="31"/>
      <c r="H732" s="31"/>
      <c r="I732" s="32" t="s">
        <v>13</v>
      </c>
      <c r="J732" s="32" t="s">
        <v>4400</v>
      </c>
      <c r="K732" s="30" t="s">
        <v>4884</v>
      </c>
      <c r="L732" s="30">
        <v>19988263</v>
      </c>
      <c r="M732" s="30">
        <v>3</v>
      </c>
      <c r="N732" s="30">
        <v>389</v>
      </c>
      <c r="O732" s="33">
        <v>479</v>
      </c>
      <c r="P732" s="34">
        <f t="shared" si="22"/>
        <v>434</v>
      </c>
      <c r="Q732" s="118">
        <v>0.76939417995286641</v>
      </c>
      <c r="R732" s="125"/>
      <c r="S732" s="125"/>
      <c r="T732" s="125"/>
      <c r="U732" s="125"/>
      <c r="V732" s="125"/>
      <c r="W732" s="125"/>
      <c r="X732" s="125"/>
      <c r="Y732" s="125"/>
      <c r="Z732" s="125"/>
      <c r="AA732" s="125"/>
      <c r="AB732" s="125"/>
      <c r="AC732" s="126">
        <f t="shared" si="23"/>
        <v>0</v>
      </c>
      <c r="AD732" s="125"/>
      <c r="AE732" s="113"/>
    </row>
    <row r="733" spans="1:31" x14ac:dyDescent="0.25">
      <c r="A733" s="22"/>
      <c r="B733" s="30" t="s">
        <v>11</v>
      </c>
      <c r="C733" s="31" t="s">
        <v>5108</v>
      </c>
      <c r="D733" s="31" t="s">
        <v>5109</v>
      </c>
      <c r="E733" s="32"/>
      <c r="F733" s="31"/>
      <c r="G733" s="31" t="s">
        <v>5110</v>
      </c>
      <c r="H733" s="31"/>
      <c r="I733" s="32" t="s">
        <v>13</v>
      </c>
      <c r="J733" s="32" t="s">
        <v>4400</v>
      </c>
      <c r="K733" s="30" t="s">
        <v>4885</v>
      </c>
      <c r="L733" s="30">
        <v>19988366</v>
      </c>
      <c r="M733" s="30">
        <v>1</v>
      </c>
      <c r="N733" s="30"/>
      <c r="O733" s="33">
        <v>88</v>
      </c>
      <c r="P733" s="34">
        <f t="shared" si="22"/>
        <v>88</v>
      </c>
      <c r="Q733" s="118">
        <v>0.13901565048583306</v>
      </c>
      <c r="R733" s="125"/>
      <c r="S733" s="125"/>
      <c r="T733" s="125"/>
      <c r="U733" s="125"/>
      <c r="V733" s="125"/>
      <c r="W733" s="125"/>
      <c r="X733" s="125"/>
      <c r="Y733" s="125"/>
      <c r="Z733" s="125"/>
      <c r="AA733" s="125"/>
      <c r="AB733" s="125"/>
      <c r="AC733" s="126">
        <f t="shared" si="23"/>
        <v>0</v>
      </c>
      <c r="AD733" s="125"/>
      <c r="AE733" s="113"/>
    </row>
    <row r="734" spans="1:31" x14ac:dyDescent="0.25">
      <c r="A734" s="22"/>
      <c r="B734" s="30" t="s">
        <v>11</v>
      </c>
      <c r="C734" s="31" t="s">
        <v>5111</v>
      </c>
      <c r="D734" s="31" t="s">
        <v>5112</v>
      </c>
      <c r="E734" s="32"/>
      <c r="F734" s="31"/>
      <c r="G734" s="31" t="s">
        <v>4946</v>
      </c>
      <c r="H734" s="31"/>
      <c r="I734" s="32" t="s">
        <v>13</v>
      </c>
      <c r="J734" s="32" t="s">
        <v>4400</v>
      </c>
      <c r="K734" s="30" t="s">
        <v>4886</v>
      </c>
      <c r="L734" s="30">
        <v>19988977</v>
      </c>
      <c r="M734" s="30">
        <v>1</v>
      </c>
      <c r="N734" s="30">
        <v>3</v>
      </c>
      <c r="O734" s="33">
        <v>2</v>
      </c>
      <c r="P734" s="34">
        <f t="shared" si="22"/>
        <v>2.5</v>
      </c>
      <c r="Q734" s="118">
        <v>1.3184227072065273E-4</v>
      </c>
      <c r="R734" s="125"/>
      <c r="S734" s="125"/>
      <c r="T734" s="125"/>
      <c r="U734" s="125"/>
      <c r="V734" s="125"/>
      <c r="W734" s="125"/>
      <c r="X734" s="125"/>
      <c r="Y734" s="125"/>
      <c r="Z734" s="125"/>
      <c r="AA734" s="125"/>
      <c r="AB734" s="125"/>
      <c r="AC734" s="126">
        <f t="shared" si="23"/>
        <v>0</v>
      </c>
      <c r="AD734" s="125"/>
      <c r="AE734" s="113"/>
    </row>
    <row r="735" spans="1:31" x14ac:dyDescent="0.25">
      <c r="A735" s="22"/>
      <c r="B735" s="30" t="s">
        <v>11</v>
      </c>
      <c r="C735" s="31" t="s">
        <v>5111</v>
      </c>
      <c r="D735" s="31" t="s">
        <v>5111</v>
      </c>
      <c r="E735" s="32"/>
      <c r="F735" s="31"/>
      <c r="G735" s="31"/>
      <c r="H735" s="31"/>
      <c r="I735" s="32" t="s">
        <v>13</v>
      </c>
      <c r="J735" s="32"/>
      <c r="K735" s="30" t="s">
        <v>4887</v>
      </c>
      <c r="L735" s="30">
        <v>19988977</v>
      </c>
      <c r="M735" s="30">
        <v>6</v>
      </c>
      <c r="N735" s="30">
        <v>5</v>
      </c>
      <c r="O735" s="33">
        <v>3</v>
      </c>
      <c r="P735" s="34">
        <f t="shared" si="22"/>
        <v>4</v>
      </c>
      <c r="Q735" s="118">
        <v>6.9760938363564365E-5</v>
      </c>
      <c r="R735" s="125"/>
      <c r="S735" s="125"/>
      <c r="T735" s="125"/>
      <c r="U735" s="125"/>
      <c r="V735" s="125"/>
      <c r="W735" s="125"/>
      <c r="X735" s="125"/>
      <c r="Y735" s="125"/>
      <c r="Z735" s="125"/>
      <c r="AA735" s="125"/>
      <c r="AB735" s="125"/>
      <c r="AC735" s="126">
        <f t="shared" si="23"/>
        <v>0</v>
      </c>
      <c r="AD735" s="125"/>
      <c r="AE735" s="113"/>
    </row>
    <row r="736" spans="1:31" x14ac:dyDescent="0.25">
      <c r="A736" s="22"/>
      <c r="B736" s="30" t="s">
        <v>11</v>
      </c>
      <c r="C736" s="31" t="s">
        <v>6454</v>
      </c>
      <c r="D736" s="31" t="s">
        <v>5115</v>
      </c>
      <c r="E736" s="32"/>
      <c r="F736" s="31"/>
      <c r="G736" s="31"/>
      <c r="H736" s="31"/>
      <c r="I736" s="32" t="s">
        <v>13</v>
      </c>
      <c r="J736" s="32" t="s">
        <v>4400</v>
      </c>
      <c r="K736" s="30" t="s">
        <v>4888</v>
      </c>
      <c r="L736" s="30">
        <v>19989500</v>
      </c>
      <c r="M736" s="30">
        <v>1</v>
      </c>
      <c r="N736" s="30">
        <v>183</v>
      </c>
      <c r="O736" s="33">
        <v>606</v>
      </c>
      <c r="P736" s="34">
        <f t="shared" si="22"/>
        <v>394.5</v>
      </c>
      <c r="Q736" s="118">
        <v>2.2390888991359305E-2</v>
      </c>
      <c r="R736" s="125"/>
      <c r="S736" s="125"/>
      <c r="T736" s="125"/>
      <c r="U736" s="125"/>
      <c r="V736" s="125"/>
      <c r="W736" s="125"/>
      <c r="X736" s="125"/>
      <c r="Y736" s="125"/>
      <c r="Z736" s="125"/>
      <c r="AA736" s="125"/>
      <c r="AB736" s="125"/>
      <c r="AC736" s="126">
        <f t="shared" si="23"/>
        <v>0</v>
      </c>
      <c r="AD736" s="125"/>
      <c r="AE736" s="113"/>
    </row>
    <row r="737" spans="1:31" x14ac:dyDescent="0.25">
      <c r="A737" s="22"/>
      <c r="B737" s="30" t="s">
        <v>11</v>
      </c>
      <c r="C737" s="31" t="s">
        <v>6455</v>
      </c>
      <c r="D737" s="31" t="s">
        <v>6456</v>
      </c>
      <c r="E737" s="32"/>
      <c r="F737" s="31"/>
      <c r="G737" s="31"/>
      <c r="H737" s="31" t="s">
        <v>5122</v>
      </c>
      <c r="I737" s="32" t="s">
        <v>13</v>
      </c>
      <c r="J737" s="32" t="s">
        <v>4400</v>
      </c>
      <c r="K737" s="30" t="s">
        <v>4889</v>
      </c>
      <c r="L737" s="30">
        <v>19990096</v>
      </c>
      <c r="M737" s="30">
        <v>1</v>
      </c>
      <c r="N737" s="30">
        <v>46</v>
      </c>
      <c r="O737" s="33">
        <v>1693</v>
      </c>
      <c r="P737" s="34">
        <f t="shared" si="22"/>
        <v>869.5</v>
      </c>
      <c r="Q737" s="118">
        <v>5.7295783287581128E-2</v>
      </c>
      <c r="R737" s="125"/>
      <c r="S737" s="125"/>
      <c r="T737" s="125"/>
      <c r="U737" s="125"/>
      <c r="V737" s="125"/>
      <c r="W737" s="125"/>
      <c r="X737" s="125"/>
      <c r="Y737" s="125"/>
      <c r="Z737" s="125"/>
      <c r="AA737" s="125"/>
      <c r="AB737" s="125"/>
      <c r="AC737" s="126">
        <f t="shared" si="23"/>
        <v>0</v>
      </c>
      <c r="AD737" s="125"/>
      <c r="AE737" s="113"/>
    </row>
    <row r="738" spans="1:31" x14ac:dyDescent="0.25">
      <c r="A738" s="22"/>
      <c r="B738" s="30" t="s">
        <v>11</v>
      </c>
      <c r="C738" s="31" t="s">
        <v>6457</v>
      </c>
      <c r="D738" s="31" t="s">
        <v>6457</v>
      </c>
      <c r="E738" s="32"/>
      <c r="F738" s="31"/>
      <c r="G738" s="31"/>
      <c r="H738" s="31" t="s">
        <v>6458</v>
      </c>
      <c r="I738" s="32" t="s">
        <v>13</v>
      </c>
      <c r="J738" s="32" t="s">
        <v>4400</v>
      </c>
      <c r="K738" s="30" t="s">
        <v>4890</v>
      </c>
      <c r="L738" s="30">
        <v>19992938</v>
      </c>
      <c r="M738" s="30">
        <v>1</v>
      </c>
      <c r="N738" s="30">
        <v>460</v>
      </c>
      <c r="O738" s="33">
        <v>114</v>
      </c>
      <c r="P738" s="34">
        <f t="shared" si="22"/>
        <v>287</v>
      </c>
      <c r="Q738" s="118">
        <v>1.4478626434598449E-2</v>
      </c>
      <c r="R738" s="125"/>
      <c r="S738" s="125"/>
      <c r="T738" s="125"/>
      <c r="U738" s="125"/>
      <c r="V738" s="125"/>
      <c r="W738" s="125"/>
      <c r="X738" s="125"/>
      <c r="Y738" s="125"/>
      <c r="Z738" s="125"/>
      <c r="AA738" s="125"/>
      <c r="AB738" s="125"/>
      <c r="AC738" s="126">
        <f t="shared" si="23"/>
        <v>0</v>
      </c>
      <c r="AD738" s="125"/>
      <c r="AE738" s="113"/>
    </row>
    <row r="739" spans="1:31" x14ac:dyDescent="0.25">
      <c r="A739" s="22"/>
      <c r="B739" s="30" t="s">
        <v>11</v>
      </c>
      <c r="C739" s="31" t="s">
        <v>5127</v>
      </c>
      <c r="D739" s="31" t="s">
        <v>5064</v>
      </c>
      <c r="E739" s="32"/>
      <c r="F739" s="31"/>
      <c r="G739" s="31"/>
      <c r="H739" s="31" t="s">
        <v>5128</v>
      </c>
      <c r="I739" s="32" t="s">
        <v>13</v>
      </c>
      <c r="J739" s="32" t="s">
        <v>4400</v>
      </c>
      <c r="K739" s="30" t="s">
        <v>4891</v>
      </c>
      <c r="L739" s="30">
        <v>19994722</v>
      </c>
      <c r="M739" s="30">
        <v>1</v>
      </c>
      <c r="N739" s="30">
        <v>4</v>
      </c>
      <c r="O739" s="33">
        <v>11</v>
      </c>
      <c r="P739" s="34">
        <f t="shared" si="22"/>
        <v>7.5</v>
      </c>
      <c r="Q739" s="118">
        <v>1.204891773908477E-2</v>
      </c>
      <c r="R739" s="125"/>
      <c r="S739" s="125"/>
      <c r="T739" s="125"/>
      <c r="U739" s="125"/>
      <c r="V739" s="125"/>
      <c r="W739" s="125"/>
      <c r="X739" s="125"/>
      <c r="Y739" s="125"/>
      <c r="Z739" s="125"/>
      <c r="AA739" s="125"/>
      <c r="AB739" s="125"/>
      <c r="AC739" s="126">
        <f t="shared" si="23"/>
        <v>0</v>
      </c>
      <c r="AD739" s="125"/>
      <c r="AE739" s="113"/>
    </row>
    <row r="740" spans="1:31" x14ac:dyDescent="0.25">
      <c r="A740" s="22"/>
      <c r="B740" s="30" t="s">
        <v>11</v>
      </c>
      <c r="C740" s="31" t="s">
        <v>5127</v>
      </c>
      <c r="D740" s="31" t="s">
        <v>5064</v>
      </c>
      <c r="E740" s="32"/>
      <c r="F740" s="31"/>
      <c r="G740" s="31"/>
      <c r="H740" s="31"/>
      <c r="I740" s="32" t="s">
        <v>13</v>
      </c>
      <c r="J740" s="32" t="s">
        <v>4400</v>
      </c>
      <c r="K740" s="30" t="s">
        <v>912</v>
      </c>
      <c r="L740" s="30">
        <v>19994722</v>
      </c>
      <c r="M740" s="30">
        <v>2</v>
      </c>
      <c r="N740" s="30">
        <v>6</v>
      </c>
      <c r="O740" s="33">
        <v>12</v>
      </c>
      <c r="P740" s="34">
        <f t="shared" si="22"/>
        <v>9</v>
      </c>
      <c r="Q740" s="118">
        <v>6.0696497242619066E-2</v>
      </c>
      <c r="R740" s="125"/>
      <c r="S740" s="125"/>
      <c r="T740" s="125"/>
      <c r="U740" s="125"/>
      <c r="V740" s="125"/>
      <c r="W740" s="125"/>
      <c r="X740" s="125"/>
      <c r="Y740" s="125"/>
      <c r="Z740" s="125"/>
      <c r="AA740" s="125"/>
      <c r="AB740" s="125"/>
      <c r="AC740" s="126">
        <f t="shared" si="23"/>
        <v>0</v>
      </c>
      <c r="AD740" s="125"/>
      <c r="AE740" s="113"/>
    </row>
    <row r="741" spans="1:31" x14ac:dyDescent="0.25">
      <c r="A741" s="22"/>
      <c r="B741" s="30" t="s">
        <v>11</v>
      </c>
      <c r="C741" s="31" t="s">
        <v>5129</v>
      </c>
      <c r="D741" s="31" t="s">
        <v>5130</v>
      </c>
      <c r="E741" s="32" t="s">
        <v>1206</v>
      </c>
      <c r="F741" s="31" t="s">
        <v>151</v>
      </c>
      <c r="G741" s="31" t="s">
        <v>5131</v>
      </c>
      <c r="H741" s="31" t="s">
        <v>1207</v>
      </c>
      <c r="I741" s="32" t="s">
        <v>13</v>
      </c>
      <c r="J741" s="32" t="s">
        <v>1208</v>
      </c>
      <c r="K741" s="30" t="s">
        <v>4892</v>
      </c>
      <c r="L741" s="30">
        <v>19997076</v>
      </c>
      <c r="M741" s="30">
        <v>1</v>
      </c>
      <c r="N741" s="30"/>
      <c r="O741" s="33">
        <v>4</v>
      </c>
      <c r="P741" s="34">
        <f t="shared" si="22"/>
        <v>4</v>
      </c>
      <c r="Q741" s="118">
        <v>8.3994278432704709E-4</v>
      </c>
      <c r="R741" s="125"/>
      <c r="S741" s="125"/>
      <c r="T741" s="125"/>
      <c r="U741" s="125"/>
      <c r="V741" s="125"/>
      <c r="W741" s="125"/>
      <c r="X741" s="125"/>
      <c r="Y741" s="125"/>
      <c r="Z741" s="125"/>
      <c r="AA741" s="125"/>
      <c r="AB741" s="125"/>
      <c r="AC741" s="126">
        <f t="shared" si="23"/>
        <v>0</v>
      </c>
      <c r="AD741" s="125"/>
      <c r="AE741" s="113"/>
    </row>
    <row r="742" spans="1:31" x14ac:dyDescent="0.25">
      <c r="A742" s="22"/>
      <c r="B742" s="30" t="s">
        <v>11</v>
      </c>
      <c r="C742" s="31" t="s">
        <v>6459</v>
      </c>
      <c r="D742" s="31" t="s">
        <v>6460</v>
      </c>
      <c r="E742" s="32"/>
      <c r="F742" s="31" t="s">
        <v>6387</v>
      </c>
      <c r="G742" s="31" t="s">
        <v>5064</v>
      </c>
      <c r="H742" s="31" t="s">
        <v>6461</v>
      </c>
      <c r="I742" s="32" t="s">
        <v>13</v>
      </c>
      <c r="J742" s="32" t="s">
        <v>1208</v>
      </c>
      <c r="K742" s="30" t="s">
        <v>1209</v>
      </c>
      <c r="L742" s="30">
        <v>19997076</v>
      </c>
      <c r="M742" s="30">
        <v>2</v>
      </c>
      <c r="N742" s="30"/>
      <c r="O742" s="33">
        <v>5</v>
      </c>
      <c r="P742" s="34">
        <f t="shared" si="22"/>
        <v>5</v>
      </c>
      <c r="Q742" s="118">
        <v>6.6312428501133773E-4</v>
      </c>
      <c r="R742" s="125"/>
      <c r="S742" s="125"/>
      <c r="T742" s="125"/>
      <c r="U742" s="125"/>
      <c r="V742" s="125"/>
      <c r="W742" s="125"/>
      <c r="X742" s="125"/>
      <c r="Y742" s="125"/>
      <c r="Z742" s="125"/>
      <c r="AA742" s="125"/>
      <c r="AB742" s="125"/>
      <c r="AC742" s="126">
        <f t="shared" si="23"/>
        <v>0</v>
      </c>
      <c r="AD742" s="125"/>
      <c r="AE742" s="113"/>
    </row>
    <row r="743" spans="1:31" x14ac:dyDescent="0.25">
      <c r="A743" s="22"/>
      <c r="B743" s="30" t="s">
        <v>11</v>
      </c>
      <c r="C743" s="31" t="s">
        <v>5132</v>
      </c>
      <c r="D743" s="31" t="s">
        <v>5133</v>
      </c>
      <c r="E743" s="32" t="s">
        <v>5134</v>
      </c>
      <c r="F743" s="31" t="s">
        <v>100</v>
      </c>
      <c r="G743" s="31" t="s">
        <v>5135</v>
      </c>
      <c r="H743" s="31" t="s">
        <v>759</v>
      </c>
      <c r="I743" s="32" t="s">
        <v>13</v>
      </c>
      <c r="J743" s="32" t="s">
        <v>760</v>
      </c>
      <c r="K743" s="30" t="s">
        <v>4893</v>
      </c>
      <c r="L743" s="30">
        <v>19999393</v>
      </c>
      <c r="M743" s="30">
        <v>2</v>
      </c>
      <c r="N743" s="30"/>
      <c r="O743" s="33">
        <v>1</v>
      </c>
      <c r="P743" s="34">
        <f t="shared" si="22"/>
        <v>1</v>
      </c>
      <c r="Q743" s="118">
        <v>2.7090204864104551E-4</v>
      </c>
      <c r="R743" s="125"/>
      <c r="S743" s="125"/>
      <c r="T743" s="125"/>
      <c r="U743" s="125"/>
      <c r="V743" s="125"/>
      <c r="W743" s="125"/>
      <c r="X743" s="125"/>
      <c r="Y743" s="125"/>
      <c r="Z743" s="125"/>
      <c r="AA743" s="125"/>
      <c r="AB743" s="125"/>
      <c r="AC743" s="126">
        <f t="shared" si="23"/>
        <v>0</v>
      </c>
      <c r="AD743" s="125"/>
      <c r="AE743" s="113"/>
    </row>
    <row r="744" spans="1:31" x14ac:dyDescent="0.25">
      <c r="A744" s="22"/>
      <c r="B744" s="30" t="s">
        <v>11</v>
      </c>
      <c r="C744" s="31" t="s">
        <v>6462</v>
      </c>
      <c r="D744" s="31" t="s">
        <v>6463</v>
      </c>
      <c r="E744" s="32"/>
      <c r="F744" s="31"/>
      <c r="G744" s="31"/>
      <c r="H744" s="31"/>
      <c r="I744" s="32" t="s">
        <v>13</v>
      </c>
      <c r="J744" s="32" t="s">
        <v>4400</v>
      </c>
      <c r="K744" s="30" t="s">
        <v>1124</v>
      </c>
      <c r="L744" s="30">
        <v>20001247</v>
      </c>
      <c r="M744" s="30">
        <v>1</v>
      </c>
      <c r="N744" s="30">
        <v>2</v>
      </c>
      <c r="O744" s="33">
        <v>1</v>
      </c>
      <c r="P744" s="34">
        <f t="shared" si="22"/>
        <v>1.5</v>
      </c>
      <c r="Q744" s="118">
        <v>7.8039558536494909E-3</v>
      </c>
      <c r="R744" s="125"/>
      <c r="S744" s="125"/>
      <c r="T744" s="125"/>
      <c r="U744" s="125"/>
      <c r="V744" s="125"/>
      <c r="W744" s="125"/>
      <c r="X744" s="125"/>
      <c r="Y744" s="125"/>
      <c r="Z744" s="125"/>
      <c r="AA744" s="125"/>
      <c r="AB744" s="125"/>
      <c r="AC744" s="126">
        <f t="shared" si="23"/>
        <v>0</v>
      </c>
      <c r="AD744" s="125"/>
      <c r="AE744" s="113"/>
    </row>
    <row r="745" spans="1:31" x14ac:dyDescent="0.25">
      <c r="A745" s="22"/>
      <c r="B745" s="30" t="s">
        <v>11</v>
      </c>
      <c r="C745" s="31" t="s">
        <v>6464</v>
      </c>
      <c r="D745" s="31" t="s">
        <v>6465</v>
      </c>
      <c r="E745" s="32"/>
      <c r="F745" s="31"/>
      <c r="G745" s="31"/>
      <c r="H745" s="31" t="s">
        <v>6466</v>
      </c>
      <c r="I745" s="32" t="s">
        <v>13</v>
      </c>
      <c r="J745" s="32" t="s">
        <v>4400</v>
      </c>
      <c r="K745" s="30" t="s">
        <v>4924</v>
      </c>
      <c r="L745" s="30">
        <v>20001976</v>
      </c>
      <c r="M745" s="30">
        <v>1</v>
      </c>
      <c r="N745" s="30">
        <v>60</v>
      </c>
      <c r="O745" s="33">
        <v>210</v>
      </c>
      <c r="P745" s="34">
        <f t="shared" si="22"/>
        <v>135</v>
      </c>
      <c r="Q745" s="118">
        <v>8.7185138481846697E-2</v>
      </c>
      <c r="R745" s="125"/>
      <c r="S745" s="125"/>
      <c r="T745" s="125"/>
      <c r="U745" s="125"/>
      <c r="V745" s="125"/>
      <c r="W745" s="125"/>
      <c r="X745" s="125"/>
      <c r="Y745" s="125"/>
      <c r="Z745" s="125"/>
      <c r="AA745" s="125"/>
      <c r="AB745" s="125"/>
      <c r="AC745" s="126">
        <f t="shared" si="23"/>
        <v>0</v>
      </c>
      <c r="AD745" s="125"/>
      <c r="AE745" s="113"/>
    </row>
    <row r="746" spans="1:31" x14ac:dyDescent="0.25">
      <c r="A746" s="22"/>
      <c r="B746" s="30" t="s">
        <v>11</v>
      </c>
      <c r="C746" s="31" t="s">
        <v>6467</v>
      </c>
      <c r="D746" s="31" t="s">
        <v>409</v>
      </c>
      <c r="E746" s="32"/>
      <c r="F746" s="31"/>
      <c r="G746" s="31" t="s">
        <v>6468</v>
      </c>
      <c r="H746" s="31" t="s">
        <v>6469</v>
      </c>
      <c r="I746" s="32" t="s">
        <v>13</v>
      </c>
      <c r="J746" s="32" t="s">
        <v>411</v>
      </c>
      <c r="K746" s="30" t="s">
        <v>412</v>
      </c>
      <c r="L746" s="30">
        <v>20001982</v>
      </c>
      <c r="M746" s="30">
        <v>1</v>
      </c>
      <c r="N746" s="30">
        <v>47</v>
      </c>
      <c r="O746" s="33">
        <v>67</v>
      </c>
      <c r="P746" s="34">
        <f t="shared" si="22"/>
        <v>57</v>
      </c>
      <c r="Q746" s="118">
        <v>8.6901789582322156E-2</v>
      </c>
      <c r="R746" s="125"/>
      <c r="S746" s="125"/>
      <c r="T746" s="125"/>
      <c r="U746" s="125"/>
      <c r="V746" s="125"/>
      <c r="W746" s="125"/>
      <c r="X746" s="125"/>
      <c r="Y746" s="125"/>
      <c r="Z746" s="125"/>
      <c r="AA746" s="125"/>
      <c r="AB746" s="125"/>
      <c r="AC746" s="126">
        <f t="shared" si="23"/>
        <v>0</v>
      </c>
      <c r="AD746" s="125"/>
      <c r="AE746" s="113"/>
    </row>
    <row r="747" spans="1:31" x14ac:dyDescent="0.25">
      <c r="A747" s="22"/>
      <c r="B747" s="30" t="s">
        <v>11</v>
      </c>
      <c r="C747" s="31" t="s">
        <v>5143</v>
      </c>
      <c r="D747" s="31" t="s">
        <v>409</v>
      </c>
      <c r="E747" s="32" t="s">
        <v>5144</v>
      </c>
      <c r="F747" s="31" t="s">
        <v>305</v>
      </c>
      <c r="G747" s="31" t="s">
        <v>5145</v>
      </c>
      <c r="H747" s="31" t="s">
        <v>410</v>
      </c>
      <c r="I747" s="32" t="s">
        <v>13</v>
      </c>
      <c r="J747" s="32" t="s">
        <v>411</v>
      </c>
      <c r="K747" s="30" t="s">
        <v>4894</v>
      </c>
      <c r="L747" s="30">
        <v>20001982</v>
      </c>
      <c r="M747" s="30">
        <v>2</v>
      </c>
      <c r="N747" s="30">
        <v>26</v>
      </c>
      <c r="O747" s="33">
        <v>27</v>
      </c>
      <c r="P747" s="34">
        <f t="shared" si="22"/>
        <v>26.5</v>
      </c>
      <c r="Q747" s="118">
        <v>6.4804163041132276E-2</v>
      </c>
      <c r="R747" s="125"/>
      <c r="S747" s="125"/>
      <c r="T747" s="125"/>
      <c r="U747" s="125"/>
      <c r="V747" s="125"/>
      <c r="W747" s="125"/>
      <c r="X747" s="125"/>
      <c r="Y747" s="125"/>
      <c r="Z747" s="125"/>
      <c r="AA747" s="125"/>
      <c r="AB747" s="125"/>
      <c r="AC747" s="126">
        <f t="shared" si="23"/>
        <v>0</v>
      </c>
      <c r="AD747" s="125"/>
      <c r="AE747" s="113"/>
    </row>
    <row r="748" spans="1:31" x14ac:dyDescent="0.25">
      <c r="A748" s="22"/>
      <c r="B748" s="30" t="s">
        <v>11</v>
      </c>
      <c r="C748" s="31" t="s">
        <v>6470</v>
      </c>
      <c r="D748" s="31" t="s">
        <v>6471</v>
      </c>
      <c r="E748" s="32"/>
      <c r="F748" s="31"/>
      <c r="G748" s="31" t="s">
        <v>4946</v>
      </c>
      <c r="H748" s="31"/>
      <c r="I748" s="32" t="s">
        <v>13</v>
      </c>
      <c r="J748" s="32" t="s">
        <v>4400</v>
      </c>
      <c r="K748" s="30" t="s">
        <v>1068</v>
      </c>
      <c r="L748" s="30">
        <v>20003536</v>
      </c>
      <c r="M748" s="30">
        <v>1</v>
      </c>
      <c r="N748" s="30">
        <v>60</v>
      </c>
      <c r="O748" s="33">
        <v>150</v>
      </c>
      <c r="P748" s="34">
        <f t="shared" si="22"/>
        <v>105</v>
      </c>
      <c r="Q748" s="118">
        <v>1.2554497839457361E-2</v>
      </c>
      <c r="R748" s="125"/>
      <c r="S748" s="125"/>
      <c r="T748" s="125"/>
      <c r="U748" s="125"/>
      <c r="V748" s="125"/>
      <c r="W748" s="125"/>
      <c r="X748" s="125"/>
      <c r="Y748" s="125"/>
      <c r="Z748" s="125"/>
      <c r="AA748" s="125"/>
      <c r="AB748" s="125"/>
      <c r="AC748" s="126">
        <f t="shared" si="23"/>
        <v>0</v>
      </c>
      <c r="AD748" s="125"/>
      <c r="AE748" s="113"/>
    </row>
    <row r="749" spans="1:31" x14ac:dyDescent="0.25">
      <c r="A749" s="22"/>
      <c r="B749" s="30" t="s">
        <v>11</v>
      </c>
      <c r="C749" s="31" t="s">
        <v>5146</v>
      </c>
      <c r="D749" s="31" t="s">
        <v>5147</v>
      </c>
      <c r="E749" s="32" t="s">
        <v>5148</v>
      </c>
      <c r="F749" s="31" t="s">
        <v>1566</v>
      </c>
      <c r="G749" s="31">
        <v>250</v>
      </c>
      <c r="H749" s="31" t="s">
        <v>1067</v>
      </c>
      <c r="I749" s="32" t="s">
        <v>13</v>
      </c>
      <c r="J749" s="32" t="s">
        <v>4400</v>
      </c>
      <c r="K749" s="30" t="s">
        <v>4895</v>
      </c>
      <c r="L749" s="30" t="s">
        <v>5149</v>
      </c>
      <c r="M749" s="30">
        <v>2</v>
      </c>
      <c r="N749" s="30"/>
      <c r="O749" s="33">
        <v>210</v>
      </c>
      <c r="P749" s="34">
        <f t="shared" si="22"/>
        <v>210</v>
      </c>
      <c r="Q749" s="118">
        <v>2.2140751218662747E-3</v>
      </c>
      <c r="R749" s="125"/>
      <c r="S749" s="125"/>
      <c r="T749" s="125"/>
      <c r="U749" s="125"/>
      <c r="V749" s="125"/>
      <c r="W749" s="125"/>
      <c r="X749" s="125"/>
      <c r="Y749" s="125"/>
      <c r="Z749" s="125"/>
      <c r="AA749" s="125"/>
      <c r="AB749" s="125"/>
      <c r="AC749" s="126">
        <f t="shared" si="23"/>
        <v>0</v>
      </c>
      <c r="AD749" s="125"/>
      <c r="AE749" s="113"/>
    </row>
    <row r="750" spans="1:31" x14ac:dyDescent="0.25">
      <c r="A750" s="22"/>
      <c r="B750" s="30" t="s">
        <v>11</v>
      </c>
      <c r="C750" s="31" t="s">
        <v>6472</v>
      </c>
      <c r="D750" s="31" t="s">
        <v>6473</v>
      </c>
      <c r="E750" s="32"/>
      <c r="F750" s="31"/>
      <c r="G750" s="31"/>
      <c r="H750" s="31" t="s">
        <v>6474</v>
      </c>
      <c r="I750" s="32" t="s">
        <v>13</v>
      </c>
      <c r="J750" s="32" t="s">
        <v>4400</v>
      </c>
      <c r="K750" s="30" t="s">
        <v>4896</v>
      </c>
      <c r="L750" s="30">
        <v>20005911</v>
      </c>
      <c r="M750" s="30">
        <v>1</v>
      </c>
      <c r="N750" s="30">
        <v>2790</v>
      </c>
      <c r="O750" s="33">
        <v>4800</v>
      </c>
      <c r="P750" s="34">
        <f t="shared" si="22"/>
        <v>3795</v>
      </c>
      <c r="Q750" s="118">
        <v>0.11336591784698628</v>
      </c>
      <c r="R750" s="125"/>
      <c r="S750" s="125"/>
      <c r="T750" s="125"/>
      <c r="U750" s="125"/>
      <c r="V750" s="125"/>
      <c r="W750" s="125"/>
      <c r="X750" s="125"/>
      <c r="Y750" s="125"/>
      <c r="Z750" s="125"/>
      <c r="AA750" s="125"/>
      <c r="AB750" s="125"/>
      <c r="AC750" s="126">
        <f t="shared" si="23"/>
        <v>0</v>
      </c>
      <c r="AD750" s="125"/>
      <c r="AE750" s="113"/>
    </row>
    <row r="751" spans="1:31" x14ac:dyDescent="0.25">
      <c r="A751" s="22"/>
      <c r="B751" s="30" t="s">
        <v>11</v>
      </c>
      <c r="C751" s="31" t="s">
        <v>5150</v>
      </c>
      <c r="D751" s="31" t="s">
        <v>362</v>
      </c>
      <c r="E751" s="32" t="s">
        <v>97</v>
      </c>
      <c r="F751" s="31" t="s">
        <v>15</v>
      </c>
      <c r="G751" s="31" t="s">
        <v>5151</v>
      </c>
      <c r="H751" s="31" t="s">
        <v>363</v>
      </c>
      <c r="I751" s="32" t="s">
        <v>13</v>
      </c>
      <c r="J751" s="32" t="s">
        <v>364</v>
      </c>
      <c r="K751" s="30" t="s">
        <v>4897</v>
      </c>
      <c r="L751" s="30">
        <v>20005911</v>
      </c>
      <c r="M751" s="30">
        <v>2</v>
      </c>
      <c r="N751" s="30">
        <v>1500</v>
      </c>
      <c r="O751" s="33">
        <v>1170</v>
      </c>
      <c r="P751" s="34">
        <f t="shared" si="22"/>
        <v>1335</v>
      </c>
      <c r="Q751" s="118">
        <v>6.1187986775623822E-2</v>
      </c>
      <c r="R751" s="125"/>
      <c r="S751" s="125"/>
      <c r="T751" s="125"/>
      <c r="U751" s="125"/>
      <c r="V751" s="125"/>
      <c r="W751" s="125"/>
      <c r="X751" s="125"/>
      <c r="Y751" s="125"/>
      <c r="Z751" s="125"/>
      <c r="AA751" s="125"/>
      <c r="AB751" s="125"/>
      <c r="AC751" s="126">
        <f t="shared" si="23"/>
        <v>0</v>
      </c>
      <c r="AD751" s="125"/>
      <c r="AE751" s="113"/>
    </row>
    <row r="752" spans="1:31" x14ac:dyDescent="0.25">
      <c r="A752" s="23"/>
      <c r="B752" s="30" t="s">
        <v>11</v>
      </c>
      <c r="C752" s="31" t="s">
        <v>6475</v>
      </c>
      <c r="D752" s="31" t="s">
        <v>559</v>
      </c>
      <c r="E752" s="32"/>
      <c r="F752" s="31"/>
      <c r="G752" s="31"/>
      <c r="H752" s="31" t="s">
        <v>5156</v>
      </c>
      <c r="I752" s="32" t="s">
        <v>13</v>
      </c>
      <c r="J752" s="32" t="s">
        <v>4400</v>
      </c>
      <c r="K752" s="30" t="s">
        <v>561</v>
      </c>
      <c r="L752" s="30">
        <v>20011348</v>
      </c>
      <c r="M752" s="30">
        <v>1</v>
      </c>
      <c r="N752" s="30">
        <v>540</v>
      </c>
      <c r="O752" s="33">
        <v>1140</v>
      </c>
      <c r="P752" s="34">
        <f t="shared" si="22"/>
        <v>840</v>
      </c>
      <c r="Q752" s="118">
        <v>3.22516942751854E-2</v>
      </c>
      <c r="R752" s="125"/>
      <c r="S752" s="125"/>
      <c r="T752" s="125"/>
      <c r="U752" s="125"/>
      <c r="V752" s="125"/>
      <c r="W752" s="125"/>
      <c r="X752" s="125"/>
      <c r="Y752" s="125"/>
      <c r="Z752" s="125"/>
      <c r="AA752" s="125"/>
      <c r="AB752" s="125"/>
      <c r="AC752" s="126">
        <f t="shared" si="23"/>
        <v>0</v>
      </c>
      <c r="AD752" s="125"/>
      <c r="AE752" s="113"/>
    </row>
    <row r="753" spans="1:31" x14ac:dyDescent="0.25">
      <c r="A753" s="22"/>
      <c r="B753" s="30" t="s">
        <v>11</v>
      </c>
      <c r="C753" s="31" t="s">
        <v>6476</v>
      </c>
      <c r="D753" s="31" t="s">
        <v>6476</v>
      </c>
      <c r="E753" s="32"/>
      <c r="F753" s="31" t="s">
        <v>6477</v>
      </c>
      <c r="G753" s="31" t="s">
        <v>6478</v>
      </c>
      <c r="H753" s="31" t="s">
        <v>877</v>
      </c>
      <c r="I753" s="32" t="s">
        <v>13</v>
      </c>
      <c r="J753" s="32" t="s">
        <v>4400</v>
      </c>
      <c r="K753" s="30" t="s">
        <v>4898</v>
      </c>
      <c r="L753" s="30">
        <v>20015718</v>
      </c>
      <c r="M753" s="30">
        <v>1</v>
      </c>
      <c r="N753" s="30">
        <v>600</v>
      </c>
      <c r="O753" s="33">
        <v>690</v>
      </c>
      <c r="P753" s="34">
        <f t="shared" si="22"/>
        <v>645</v>
      </c>
      <c r="Q753" s="118">
        <v>0.10826761450833168</v>
      </c>
      <c r="R753" s="125"/>
      <c r="S753" s="125"/>
      <c r="T753" s="125"/>
      <c r="U753" s="125"/>
      <c r="V753" s="125"/>
      <c r="W753" s="125"/>
      <c r="X753" s="125"/>
      <c r="Y753" s="125"/>
      <c r="Z753" s="125"/>
      <c r="AA753" s="125"/>
      <c r="AB753" s="125"/>
      <c r="AC753" s="126">
        <f t="shared" si="23"/>
        <v>0</v>
      </c>
      <c r="AD753" s="125"/>
      <c r="AE753" s="113"/>
    </row>
    <row r="754" spans="1:31" x14ac:dyDescent="0.25">
      <c r="A754" s="22"/>
      <c r="B754" s="30" t="s">
        <v>11</v>
      </c>
      <c r="C754" s="31" t="s">
        <v>5162</v>
      </c>
      <c r="D754" s="31" t="s">
        <v>1004</v>
      </c>
      <c r="E754" s="32" t="s">
        <v>960</v>
      </c>
      <c r="F754" s="31" t="s">
        <v>212</v>
      </c>
      <c r="G754" s="31" t="s">
        <v>5163</v>
      </c>
      <c r="H754" s="31" t="s">
        <v>1005</v>
      </c>
      <c r="I754" s="32" t="s">
        <v>13</v>
      </c>
      <c r="J754" s="32" t="s">
        <v>1006</v>
      </c>
      <c r="K754" s="30" t="s">
        <v>4899</v>
      </c>
      <c r="L754" s="30">
        <v>20019134</v>
      </c>
      <c r="M754" s="30">
        <v>1</v>
      </c>
      <c r="N754" s="30">
        <v>90</v>
      </c>
      <c r="O754" s="33">
        <v>90</v>
      </c>
      <c r="P754" s="34">
        <f t="shared" si="22"/>
        <v>90</v>
      </c>
      <c r="Q754" s="118">
        <v>1.0643375407257164E-2</v>
      </c>
      <c r="R754" s="125"/>
      <c r="S754" s="125"/>
      <c r="T754" s="125"/>
      <c r="U754" s="125"/>
      <c r="V754" s="125"/>
      <c r="W754" s="125"/>
      <c r="X754" s="125"/>
      <c r="Y754" s="125"/>
      <c r="Z754" s="125"/>
      <c r="AA754" s="125"/>
      <c r="AB754" s="125"/>
      <c r="AC754" s="126">
        <f t="shared" si="23"/>
        <v>0</v>
      </c>
      <c r="AD754" s="125"/>
      <c r="AE754" s="113"/>
    </row>
    <row r="755" spans="1:31" x14ac:dyDescent="0.25">
      <c r="A755" s="22"/>
      <c r="B755" s="30" t="s">
        <v>11</v>
      </c>
      <c r="C755" s="31" t="s">
        <v>6479</v>
      </c>
      <c r="D755" s="31" t="s">
        <v>6480</v>
      </c>
      <c r="E755" s="32"/>
      <c r="F755" s="31"/>
      <c r="G755" s="31"/>
      <c r="H755" s="31"/>
      <c r="I755" s="32" t="s">
        <v>13</v>
      </c>
      <c r="J755" s="32" t="s">
        <v>4400</v>
      </c>
      <c r="K755" s="30" t="s">
        <v>1007</v>
      </c>
      <c r="L755" s="30">
        <v>20019134</v>
      </c>
      <c r="M755" s="30">
        <v>2</v>
      </c>
      <c r="N755" s="30"/>
      <c r="O755" s="33">
        <v>210</v>
      </c>
      <c r="P755" s="34">
        <f t="shared" si="22"/>
        <v>210</v>
      </c>
      <c r="Q755" s="118">
        <v>4.3285168632485667E-2</v>
      </c>
      <c r="R755" s="125"/>
      <c r="S755" s="125"/>
      <c r="T755" s="125"/>
      <c r="U755" s="125"/>
      <c r="V755" s="125"/>
      <c r="W755" s="125"/>
      <c r="X755" s="125"/>
      <c r="Y755" s="125"/>
      <c r="Z755" s="125"/>
      <c r="AA755" s="125"/>
      <c r="AB755" s="125"/>
      <c r="AC755" s="126">
        <f t="shared" si="23"/>
        <v>0</v>
      </c>
      <c r="AD755" s="125"/>
      <c r="AE755" s="113"/>
    </row>
    <row r="756" spans="1:31" x14ac:dyDescent="0.25">
      <c r="A756" s="22"/>
      <c r="B756" s="30" t="s">
        <v>11</v>
      </c>
      <c r="C756" s="31" t="s">
        <v>5164</v>
      </c>
      <c r="D756" s="31" t="s">
        <v>599</v>
      </c>
      <c r="E756" s="32" t="s">
        <v>39</v>
      </c>
      <c r="F756" s="31" t="s">
        <v>28</v>
      </c>
      <c r="G756" s="31" t="s">
        <v>5165</v>
      </c>
      <c r="H756" s="31" t="s">
        <v>600</v>
      </c>
      <c r="I756" s="32" t="s">
        <v>13</v>
      </c>
      <c r="J756" s="32" t="s">
        <v>48</v>
      </c>
      <c r="K756" s="30" t="s">
        <v>4900</v>
      </c>
      <c r="L756" s="30">
        <v>20019385</v>
      </c>
      <c r="M756" s="30">
        <v>1</v>
      </c>
      <c r="N756" s="30">
        <v>3</v>
      </c>
      <c r="O756" s="33">
        <v>22</v>
      </c>
      <c r="P756" s="34">
        <f t="shared" si="22"/>
        <v>12.5</v>
      </c>
      <c r="Q756" s="118">
        <v>2.2775906697571145E-2</v>
      </c>
      <c r="R756" s="125"/>
      <c r="S756" s="125"/>
      <c r="T756" s="125"/>
      <c r="U756" s="125"/>
      <c r="V756" s="125"/>
      <c r="W756" s="125"/>
      <c r="X756" s="125"/>
      <c r="Y756" s="125"/>
      <c r="Z756" s="125"/>
      <c r="AA756" s="125"/>
      <c r="AB756" s="125"/>
      <c r="AC756" s="126">
        <f t="shared" si="23"/>
        <v>0</v>
      </c>
      <c r="AD756" s="125"/>
      <c r="AE756" s="113"/>
    </row>
    <row r="757" spans="1:31" x14ac:dyDescent="0.25">
      <c r="A757" s="22"/>
      <c r="B757" s="30" t="s">
        <v>11</v>
      </c>
      <c r="C757" s="31" t="s">
        <v>6481</v>
      </c>
      <c r="D757" s="31" t="s">
        <v>6482</v>
      </c>
      <c r="E757" s="32"/>
      <c r="F757" s="31" t="s">
        <v>5432</v>
      </c>
      <c r="G757" s="31" t="s">
        <v>6353</v>
      </c>
      <c r="H757" s="31" t="s">
        <v>600</v>
      </c>
      <c r="I757" s="32" t="s">
        <v>13</v>
      </c>
      <c r="J757" s="32" t="s">
        <v>48</v>
      </c>
      <c r="K757" s="30" t="s">
        <v>4901</v>
      </c>
      <c r="L757" s="30">
        <v>20019385</v>
      </c>
      <c r="M757" s="30">
        <v>2</v>
      </c>
      <c r="N757" s="30">
        <v>68</v>
      </c>
      <c r="O757" s="33">
        <v>96</v>
      </c>
      <c r="P757" s="34">
        <f t="shared" si="22"/>
        <v>82</v>
      </c>
      <c r="Q757" s="118">
        <v>8.238380236191864E-2</v>
      </c>
      <c r="R757" s="125"/>
      <c r="S757" s="125"/>
      <c r="T757" s="125"/>
      <c r="U757" s="125"/>
      <c r="V757" s="125"/>
      <c r="W757" s="125"/>
      <c r="X757" s="125"/>
      <c r="Y757" s="125"/>
      <c r="Z757" s="125"/>
      <c r="AA757" s="125"/>
      <c r="AB757" s="125"/>
      <c r="AC757" s="126">
        <f t="shared" si="23"/>
        <v>0</v>
      </c>
      <c r="AD757" s="125"/>
      <c r="AE757" s="113"/>
    </row>
    <row r="758" spans="1:31" x14ac:dyDescent="0.25">
      <c r="A758" s="22"/>
      <c r="B758" s="30" t="s">
        <v>11</v>
      </c>
      <c r="C758" s="31" t="s">
        <v>6483</v>
      </c>
      <c r="D758" s="31" t="s">
        <v>599</v>
      </c>
      <c r="E758" s="32" t="s">
        <v>6484</v>
      </c>
      <c r="F758" s="31" t="s">
        <v>4461</v>
      </c>
      <c r="G758" s="31" t="s">
        <v>6485</v>
      </c>
      <c r="H758" s="31" t="s">
        <v>600</v>
      </c>
      <c r="I758" s="32" t="s">
        <v>13</v>
      </c>
      <c r="J758" s="32" t="s">
        <v>48</v>
      </c>
      <c r="K758" s="30" t="s">
        <v>4902</v>
      </c>
      <c r="L758" s="30">
        <v>20019385</v>
      </c>
      <c r="M758" s="30">
        <v>3</v>
      </c>
      <c r="N758" s="30">
        <v>1</v>
      </c>
      <c r="O758" s="33">
        <v>15</v>
      </c>
      <c r="P758" s="34">
        <f t="shared" si="22"/>
        <v>8</v>
      </c>
      <c r="Q758" s="118">
        <v>2.1965030970895579E-2</v>
      </c>
      <c r="R758" s="125"/>
      <c r="S758" s="125"/>
      <c r="T758" s="125"/>
      <c r="U758" s="125"/>
      <c r="V758" s="125"/>
      <c r="W758" s="125"/>
      <c r="X758" s="125"/>
      <c r="Y758" s="125"/>
      <c r="Z758" s="125"/>
      <c r="AA758" s="125"/>
      <c r="AB758" s="125"/>
      <c r="AC758" s="126">
        <f t="shared" si="23"/>
        <v>0</v>
      </c>
      <c r="AD758" s="125"/>
      <c r="AE758" s="113"/>
    </row>
    <row r="759" spans="1:31" x14ac:dyDescent="0.25">
      <c r="A759" s="22"/>
      <c r="B759" s="30" t="s">
        <v>11</v>
      </c>
      <c r="C759" s="31" t="s">
        <v>6486</v>
      </c>
      <c r="D759" s="31" t="s">
        <v>6487</v>
      </c>
      <c r="E759" s="32"/>
      <c r="F759" s="31" t="s">
        <v>5432</v>
      </c>
      <c r="G759" s="31" t="s">
        <v>6353</v>
      </c>
      <c r="H759" s="31" t="s">
        <v>1096</v>
      </c>
      <c r="I759" s="32" t="s">
        <v>13</v>
      </c>
      <c r="J759" s="32" t="s">
        <v>908</v>
      </c>
      <c r="K759" s="30" t="s">
        <v>4903</v>
      </c>
      <c r="L759" s="30">
        <v>20024515</v>
      </c>
      <c r="M759" s="30">
        <v>2</v>
      </c>
      <c r="N759" s="30">
        <v>136</v>
      </c>
      <c r="O759" s="33">
        <v>9</v>
      </c>
      <c r="P759" s="34">
        <f t="shared" si="22"/>
        <v>72.5</v>
      </c>
      <c r="Q759" s="118">
        <v>0.10744359637145855</v>
      </c>
      <c r="R759" s="125"/>
      <c r="S759" s="125"/>
      <c r="T759" s="125"/>
      <c r="U759" s="125"/>
      <c r="V759" s="125"/>
      <c r="W759" s="125"/>
      <c r="X759" s="125"/>
      <c r="Y759" s="125"/>
      <c r="Z759" s="125"/>
      <c r="AA759" s="125"/>
      <c r="AB759" s="125"/>
      <c r="AC759" s="126">
        <f t="shared" si="23"/>
        <v>0</v>
      </c>
      <c r="AD759" s="125"/>
      <c r="AE759" s="113"/>
    </row>
    <row r="760" spans="1:31" x14ac:dyDescent="0.25">
      <c r="A760" s="22"/>
      <c r="B760" s="30" t="s">
        <v>11</v>
      </c>
      <c r="C760" s="31" t="s">
        <v>6488</v>
      </c>
      <c r="D760" s="31" t="s">
        <v>6489</v>
      </c>
      <c r="E760" s="32"/>
      <c r="F760" s="31"/>
      <c r="G760" s="31"/>
      <c r="H760" s="31"/>
      <c r="I760" s="32" t="s">
        <v>13</v>
      </c>
      <c r="J760" s="32" t="s">
        <v>4400</v>
      </c>
      <c r="K760" s="30" t="s">
        <v>4904</v>
      </c>
      <c r="L760" s="30">
        <v>20024515</v>
      </c>
      <c r="M760" s="30">
        <v>3</v>
      </c>
      <c r="N760" s="30">
        <v>33</v>
      </c>
      <c r="O760" s="33">
        <v>7</v>
      </c>
      <c r="P760" s="34">
        <f t="shared" si="22"/>
        <v>20</v>
      </c>
      <c r="Q760" s="118">
        <v>8.1973495583382322E-2</v>
      </c>
      <c r="R760" s="125"/>
      <c r="S760" s="125"/>
      <c r="T760" s="125"/>
      <c r="U760" s="125"/>
      <c r="V760" s="125"/>
      <c r="W760" s="125"/>
      <c r="X760" s="125"/>
      <c r="Y760" s="125"/>
      <c r="Z760" s="125"/>
      <c r="AA760" s="125"/>
      <c r="AB760" s="125"/>
      <c r="AC760" s="126">
        <f t="shared" si="23"/>
        <v>0</v>
      </c>
      <c r="AD760" s="125"/>
      <c r="AE760" s="113"/>
    </row>
    <row r="761" spans="1:31" x14ac:dyDescent="0.25">
      <c r="A761" s="22"/>
      <c r="B761" s="30" t="s">
        <v>11</v>
      </c>
      <c r="C761" s="31" t="s">
        <v>6490</v>
      </c>
      <c r="D761" s="31"/>
      <c r="E761" s="32"/>
      <c r="F761" s="31"/>
      <c r="G761" s="31"/>
      <c r="H761" s="31"/>
      <c r="I761" s="32" t="s">
        <v>13</v>
      </c>
      <c r="J761" s="32" t="s">
        <v>4400</v>
      </c>
      <c r="K761" s="30" t="s">
        <v>4905</v>
      </c>
      <c r="L761" s="30">
        <v>20032011</v>
      </c>
      <c r="M761" s="30">
        <v>1</v>
      </c>
      <c r="N761" s="30">
        <v>37</v>
      </c>
      <c r="O761" s="33">
        <v>11</v>
      </c>
      <c r="P761" s="34">
        <f t="shared" si="22"/>
        <v>24</v>
      </c>
      <c r="Q761" s="118">
        <v>1.111887439771511E-2</v>
      </c>
      <c r="R761" s="125"/>
      <c r="S761" s="125"/>
      <c r="T761" s="125"/>
      <c r="U761" s="125"/>
      <c r="V761" s="125"/>
      <c r="W761" s="125"/>
      <c r="X761" s="125"/>
      <c r="Y761" s="125"/>
      <c r="Z761" s="125"/>
      <c r="AA761" s="125"/>
      <c r="AB761" s="125"/>
      <c r="AC761" s="126">
        <f t="shared" si="23"/>
        <v>0</v>
      </c>
      <c r="AD761" s="125"/>
      <c r="AE761" s="113"/>
    </row>
    <row r="762" spans="1:31" x14ac:dyDescent="0.25">
      <c r="A762" s="22"/>
      <c r="B762" s="30" t="s">
        <v>11</v>
      </c>
      <c r="C762" s="31" t="s">
        <v>5166</v>
      </c>
      <c r="D762" s="31"/>
      <c r="E762" s="32"/>
      <c r="F762" s="31"/>
      <c r="G762" s="31"/>
      <c r="H762" s="31"/>
      <c r="I762" s="32" t="s">
        <v>13</v>
      </c>
      <c r="J762" s="32" t="s">
        <v>4400</v>
      </c>
      <c r="K762" s="30" t="s">
        <v>4906</v>
      </c>
      <c r="L762" s="30">
        <v>20032011</v>
      </c>
      <c r="M762" s="30">
        <v>6</v>
      </c>
      <c r="N762" s="30">
        <v>24</v>
      </c>
      <c r="O762" s="33">
        <v>27</v>
      </c>
      <c r="P762" s="34">
        <f t="shared" si="22"/>
        <v>25.5</v>
      </c>
      <c r="Q762" s="118">
        <v>2.0299444637403543E-2</v>
      </c>
      <c r="R762" s="125"/>
      <c r="S762" s="125"/>
      <c r="T762" s="125"/>
      <c r="U762" s="125"/>
      <c r="V762" s="125"/>
      <c r="W762" s="125"/>
      <c r="X762" s="125"/>
      <c r="Y762" s="125"/>
      <c r="Z762" s="125"/>
      <c r="AA762" s="125"/>
      <c r="AB762" s="125"/>
      <c r="AC762" s="126">
        <f t="shared" si="23"/>
        <v>0</v>
      </c>
      <c r="AD762" s="125"/>
      <c r="AE762" s="113"/>
    </row>
    <row r="763" spans="1:31" x14ac:dyDescent="0.25">
      <c r="A763" s="22"/>
      <c r="B763" s="30" t="s">
        <v>11</v>
      </c>
      <c r="C763" s="31" t="s">
        <v>5166</v>
      </c>
      <c r="D763" s="31" t="s">
        <v>127</v>
      </c>
      <c r="E763" s="32" t="s">
        <v>128</v>
      </c>
      <c r="F763" s="31" t="s">
        <v>129</v>
      </c>
      <c r="G763" s="31" t="s">
        <v>5167</v>
      </c>
      <c r="H763" s="31" t="s">
        <v>130</v>
      </c>
      <c r="I763" s="32" t="s">
        <v>13</v>
      </c>
      <c r="J763" s="32" t="s">
        <v>131</v>
      </c>
      <c r="K763" s="30" t="s">
        <v>4907</v>
      </c>
      <c r="L763" s="30">
        <v>20032011</v>
      </c>
      <c r="M763" s="30">
        <v>9</v>
      </c>
      <c r="N763" s="30">
        <v>600</v>
      </c>
      <c r="O763" s="33">
        <v>881</v>
      </c>
      <c r="P763" s="34">
        <f t="shared" si="22"/>
        <v>740.5</v>
      </c>
      <c r="Q763" s="118">
        <v>2.3625065642809728</v>
      </c>
      <c r="R763" s="125"/>
      <c r="S763" s="125"/>
      <c r="T763" s="125"/>
      <c r="U763" s="125"/>
      <c r="V763" s="125"/>
      <c r="W763" s="125"/>
      <c r="X763" s="125"/>
      <c r="Y763" s="125"/>
      <c r="Z763" s="125"/>
      <c r="AA763" s="125"/>
      <c r="AB763" s="125"/>
      <c r="AC763" s="126">
        <f t="shared" si="23"/>
        <v>0</v>
      </c>
      <c r="AD763" s="125"/>
      <c r="AE763" s="113"/>
    </row>
    <row r="764" spans="1:31" x14ac:dyDescent="0.25">
      <c r="A764" s="22"/>
      <c r="B764" s="30" t="s">
        <v>11</v>
      </c>
      <c r="C764" s="31" t="s">
        <v>6491</v>
      </c>
      <c r="D764" s="31" t="s">
        <v>6492</v>
      </c>
      <c r="E764" s="32"/>
      <c r="F764" s="31"/>
      <c r="G764" s="31" t="s">
        <v>4946</v>
      </c>
      <c r="H764" s="31"/>
      <c r="I764" s="32" t="s">
        <v>13</v>
      </c>
      <c r="J764" s="32" t="s">
        <v>4400</v>
      </c>
      <c r="K764" s="30" t="s">
        <v>885</v>
      </c>
      <c r="L764" s="30">
        <v>20035776</v>
      </c>
      <c r="M764" s="30">
        <v>1</v>
      </c>
      <c r="N764" s="30">
        <v>750</v>
      </c>
      <c r="O764" s="33">
        <v>150</v>
      </c>
      <c r="P764" s="34">
        <f t="shared" si="22"/>
        <v>450</v>
      </c>
      <c r="Q764" s="118">
        <v>0.14928275145046588</v>
      </c>
      <c r="R764" s="125"/>
      <c r="S764" s="125"/>
      <c r="T764" s="125"/>
      <c r="U764" s="125"/>
      <c r="V764" s="125"/>
      <c r="W764" s="125"/>
      <c r="X764" s="125"/>
      <c r="Y764" s="125"/>
      <c r="Z764" s="125"/>
      <c r="AA764" s="125"/>
      <c r="AB764" s="125"/>
      <c r="AC764" s="126">
        <f t="shared" si="23"/>
        <v>0</v>
      </c>
      <c r="AD764" s="125"/>
      <c r="AE764" s="113"/>
    </row>
    <row r="765" spans="1:31" x14ac:dyDescent="0.25">
      <c r="A765" s="22"/>
      <c r="B765" s="30" t="s">
        <v>11</v>
      </c>
      <c r="C765" s="31" t="s">
        <v>5168</v>
      </c>
      <c r="D765" s="31" t="s">
        <v>883</v>
      </c>
      <c r="E765" s="32" t="s">
        <v>236</v>
      </c>
      <c r="F765" s="31" t="s">
        <v>163</v>
      </c>
      <c r="G765" s="31" t="s">
        <v>5169</v>
      </c>
      <c r="H765" s="31" t="s">
        <v>884</v>
      </c>
      <c r="I765" s="32" t="s">
        <v>13</v>
      </c>
      <c r="J765" s="32" t="s">
        <v>257</v>
      </c>
      <c r="K765" s="30" t="s">
        <v>4908</v>
      </c>
      <c r="L765" s="30">
        <v>20035776</v>
      </c>
      <c r="M765" s="30">
        <v>3</v>
      </c>
      <c r="N765" s="30"/>
      <c r="O765" s="33">
        <v>660</v>
      </c>
      <c r="P765" s="34">
        <f t="shared" si="22"/>
        <v>660</v>
      </c>
      <c r="Q765" s="118">
        <v>0.40291774211772025</v>
      </c>
      <c r="R765" s="125"/>
      <c r="S765" s="125"/>
      <c r="T765" s="125"/>
      <c r="U765" s="125"/>
      <c r="V765" s="125"/>
      <c r="W765" s="125"/>
      <c r="X765" s="125"/>
      <c r="Y765" s="125"/>
      <c r="Z765" s="125"/>
      <c r="AA765" s="125"/>
      <c r="AB765" s="125"/>
      <c r="AC765" s="126">
        <f t="shared" si="23"/>
        <v>0</v>
      </c>
      <c r="AD765" s="125"/>
      <c r="AE765" s="113"/>
    </row>
    <row r="766" spans="1:31" x14ac:dyDescent="0.25">
      <c r="A766" s="22"/>
      <c r="B766" s="30" t="s">
        <v>11</v>
      </c>
      <c r="C766" s="31" t="s">
        <v>6493</v>
      </c>
      <c r="D766" s="31" t="s">
        <v>6494</v>
      </c>
      <c r="E766" s="32"/>
      <c r="F766" s="31"/>
      <c r="G766" s="31" t="s">
        <v>5378</v>
      </c>
      <c r="H766" s="31" t="s">
        <v>886</v>
      </c>
      <c r="I766" s="32" t="s">
        <v>13</v>
      </c>
      <c r="J766" s="32" t="s">
        <v>329</v>
      </c>
      <c r="K766" s="30" t="s">
        <v>4909</v>
      </c>
      <c r="L766" s="30">
        <v>20040082</v>
      </c>
      <c r="M766" s="30">
        <v>1</v>
      </c>
      <c r="N766" s="30"/>
      <c r="O766" s="33">
        <v>8</v>
      </c>
      <c r="P766" s="34">
        <f t="shared" si="22"/>
        <v>8</v>
      </c>
      <c r="Q766" s="118">
        <v>8.786012388358232E-3</v>
      </c>
      <c r="R766" s="125"/>
      <c r="S766" s="125"/>
      <c r="T766" s="125"/>
      <c r="U766" s="125"/>
      <c r="V766" s="125"/>
      <c r="W766" s="125"/>
      <c r="X766" s="125"/>
      <c r="Y766" s="125"/>
      <c r="Z766" s="125"/>
      <c r="AA766" s="125"/>
      <c r="AB766" s="125"/>
      <c r="AC766" s="126">
        <f t="shared" si="23"/>
        <v>0</v>
      </c>
      <c r="AD766" s="125"/>
      <c r="AE766" s="113"/>
    </row>
    <row r="767" spans="1:31" x14ac:dyDescent="0.25">
      <c r="A767" s="22"/>
      <c r="B767" s="30" t="s">
        <v>11</v>
      </c>
      <c r="C767" s="31" t="s">
        <v>6495</v>
      </c>
      <c r="D767" s="31" t="s">
        <v>6494</v>
      </c>
      <c r="E767" s="32"/>
      <c r="F767" s="31"/>
      <c r="G767" s="31"/>
      <c r="H767" s="31"/>
      <c r="I767" s="32" t="s">
        <v>13</v>
      </c>
      <c r="J767" s="32" t="s">
        <v>4400</v>
      </c>
      <c r="K767" s="30" t="s">
        <v>887</v>
      </c>
      <c r="L767" s="30">
        <v>20040082</v>
      </c>
      <c r="M767" s="30">
        <v>2</v>
      </c>
      <c r="N767" s="30">
        <v>41</v>
      </c>
      <c r="O767" s="33">
        <v>27</v>
      </c>
      <c r="P767" s="34">
        <f t="shared" si="22"/>
        <v>34</v>
      </c>
      <c r="Q767" s="118">
        <v>3.2958564115878372E-2</v>
      </c>
      <c r="R767" s="125"/>
      <c r="S767" s="125"/>
      <c r="T767" s="125"/>
      <c r="U767" s="125"/>
      <c r="V767" s="125"/>
      <c r="W767" s="125"/>
      <c r="X767" s="125"/>
      <c r="Y767" s="125"/>
      <c r="Z767" s="125"/>
      <c r="AA767" s="125"/>
      <c r="AB767" s="125"/>
      <c r="AC767" s="126">
        <f t="shared" si="23"/>
        <v>0</v>
      </c>
      <c r="AD767" s="125"/>
      <c r="AE767" s="113"/>
    </row>
    <row r="768" spans="1:31" x14ac:dyDescent="0.25">
      <c r="A768" s="23"/>
      <c r="B768" s="30" t="s">
        <v>11</v>
      </c>
      <c r="C768" s="31" t="s">
        <v>6496</v>
      </c>
      <c r="D768" s="31" t="s">
        <v>5173</v>
      </c>
      <c r="E768" s="32"/>
      <c r="F768" s="31"/>
      <c r="G768" s="31" t="s">
        <v>4946</v>
      </c>
      <c r="H768" s="31"/>
      <c r="I768" s="32" t="s">
        <v>13</v>
      </c>
      <c r="J768" s="32" t="s">
        <v>4400</v>
      </c>
      <c r="K768" s="30" t="s">
        <v>650</v>
      </c>
      <c r="L768" s="30">
        <v>20040672</v>
      </c>
      <c r="M768" s="30">
        <v>1</v>
      </c>
      <c r="N768" s="30">
        <v>5</v>
      </c>
      <c r="O768" s="33">
        <v>638</v>
      </c>
      <c r="P768" s="34">
        <f t="shared" si="22"/>
        <v>321.5</v>
      </c>
      <c r="Q768" s="118">
        <v>2.2514018603303272E-2</v>
      </c>
      <c r="R768" s="125"/>
      <c r="S768" s="125"/>
      <c r="T768" s="125"/>
      <c r="U768" s="125"/>
      <c r="V768" s="125"/>
      <c r="W768" s="125"/>
      <c r="X768" s="125"/>
      <c r="Y768" s="125"/>
      <c r="Z768" s="125"/>
      <c r="AA768" s="125"/>
      <c r="AB768" s="125"/>
      <c r="AC768" s="126">
        <f t="shared" si="23"/>
        <v>0</v>
      </c>
      <c r="AD768" s="125"/>
      <c r="AE768" s="113"/>
    </row>
    <row r="769" spans="1:31" x14ac:dyDescent="0.25">
      <c r="A769" s="22"/>
      <c r="B769" s="30" t="s">
        <v>11</v>
      </c>
      <c r="C769" s="31" t="s">
        <v>6497</v>
      </c>
      <c r="D769" s="31" t="s">
        <v>2683</v>
      </c>
      <c r="E769" s="32" t="s">
        <v>6207</v>
      </c>
      <c r="F769" s="31" t="s">
        <v>1566</v>
      </c>
      <c r="G769" s="31" t="s">
        <v>6498</v>
      </c>
      <c r="H769" s="31" t="s">
        <v>669</v>
      </c>
      <c r="I769" s="32" t="s">
        <v>13</v>
      </c>
      <c r="J769" s="32" t="s">
        <v>4400</v>
      </c>
      <c r="K769" s="30" t="s">
        <v>4910</v>
      </c>
      <c r="L769" s="30">
        <v>20041822</v>
      </c>
      <c r="M769" s="30">
        <v>6</v>
      </c>
      <c r="N769" s="30"/>
      <c r="O769" s="33">
        <v>30</v>
      </c>
      <c r="P769" s="34">
        <f t="shared" si="22"/>
        <v>30</v>
      </c>
      <c r="Q769" s="118">
        <v>3.782378333188219E-4</v>
      </c>
      <c r="R769" s="125"/>
      <c r="S769" s="125"/>
      <c r="T769" s="125"/>
      <c r="U769" s="125"/>
      <c r="V769" s="125"/>
      <c r="W769" s="125"/>
      <c r="X769" s="125"/>
      <c r="Y769" s="125"/>
      <c r="Z769" s="125"/>
      <c r="AA769" s="125"/>
      <c r="AB769" s="125"/>
      <c r="AC769" s="126">
        <f t="shared" si="23"/>
        <v>0</v>
      </c>
      <c r="AD769" s="125"/>
      <c r="AE769" s="113"/>
    </row>
    <row r="770" spans="1:31" x14ac:dyDescent="0.25">
      <c r="A770" s="22"/>
      <c r="B770" s="30" t="s">
        <v>11</v>
      </c>
      <c r="C770" s="31" t="s">
        <v>5177</v>
      </c>
      <c r="D770" s="31"/>
      <c r="E770" s="32"/>
      <c r="F770" s="31"/>
      <c r="G770" s="31"/>
      <c r="H770" s="31"/>
      <c r="I770" s="32" t="s">
        <v>13</v>
      </c>
      <c r="J770" s="32" t="s">
        <v>4400</v>
      </c>
      <c r="K770" s="30" t="s">
        <v>709</v>
      </c>
      <c r="L770" s="30">
        <v>20046526</v>
      </c>
      <c r="M770" s="30">
        <v>1</v>
      </c>
      <c r="N770" s="30">
        <v>1348</v>
      </c>
      <c r="O770" s="33">
        <v>1905</v>
      </c>
      <c r="P770" s="34">
        <f t="shared" si="22"/>
        <v>1626.5</v>
      </c>
      <c r="Q770" s="118">
        <v>2.7151853384362861E-3</v>
      </c>
      <c r="R770" s="125"/>
      <c r="S770" s="125"/>
      <c r="T770" s="125"/>
      <c r="U770" s="125"/>
      <c r="V770" s="125"/>
      <c r="W770" s="125"/>
      <c r="X770" s="125"/>
      <c r="Y770" s="125"/>
      <c r="Z770" s="125"/>
      <c r="AA770" s="125"/>
      <c r="AB770" s="125"/>
      <c r="AC770" s="126">
        <f t="shared" si="23"/>
        <v>0</v>
      </c>
      <c r="AD770" s="125"/>
      <c r="AE770" s="113"/>
    </row>
    <row r="771" spans="1:31" x14ac:dyDescent="0.25">
      <c r="A771" s="22"/>
      <c r="B771" s="30" t="s">
        <v>11</v>
      </c>
      <c r="C771" s="31" t="s">
        <v>6499</v>
      </c>
      <c r="D771" s="31" t="s">
        <v>6500</v>
      </c>
      <c r="E771" s="32"/>
      <c r="F771" s="31"/>
      <c r="G771" s="31"/>
      <c r="H771" s="31"/>
      <c r="I771" s="32" t="s">
        <v>13</v>
      </c>
      <c r="J771" s="32" t="s">
        <v>4400</v>
      </c>
      <c r="K771" s="30" t="s">
        <v>781</v>
      </c>
      <c r="L771" s="30">
        <v>20046741</v>
      </c>
      <c r="M771" s="30">
        <v>1</v>
      </c>
      <c r="N771" s="30">
        <v>100</v>
      </c>
      <c r="O771" s="33">
        <v>761</v>
      </c>
      <c r="P771" s="34">
        <f t="shared" si="22"/>
        <v>430.5</v>
      </c>
      <c r="Q771" s="118">
        <v>4.3497350831664516E-3</v>
      </c>
      <c r="R771" s="125"/>
      <c r="S771" s="125"/>
      <c r="T771" s="125"/>
      <c r="U771" s="125"/>
      <c r="V771" s="125"/>
      <c r="W771" s="125"/>
      <c r="X771" s="125"/>
      <c r="Y771" s="125"/>
      <c r="Z771" s="125"/>
      <c r="AA771" s="125"/>
      <c r="AB771" s="125"/>
      <c r="AC771" s="126">
        <f t="shared" si="23"/>
        <v>0</v>
      </c>
      <c r="AD771" s="125"/>
      <c r="AE771" s="113"/>
    </row>
    <row r="772" spans="1:31" x14ac:dyDescent="0.25">
      <c r="A772" s="22"/>
      <c r="B772" s="30" t="s">
        <v>11</v>
      </c>
      <c r="C772" s="31" t="s">
        <v>5183</v>
      </c>
      <c r="D772" s="31" t="s">
        <v>6501</v>
      </c>
      <c r="E772" s="32" t="s">
        <v>6502</v>
      </c>
      <c r="F772" s="31" t="s">
        <v>305</v>
      </c>
      <c r="G772" s="31" t="s">
        <v>6503</v>
      </c>
      <c r="H772" s="31" t="s">
        <v>6504</v>
      </c>
      <c r="I772" s="32" t="s">
        <v>13</v>
      </c>
      <c r="J772" s="32" t="s">
        <v>437</v>
      </c>
      <c r="K772" s="30" t="s">
        <v>4911</v>
      </c>
      <c r="L772" s="30">
        <v>20047756</v>
      </c>
      <c r="M772" s="30">
        <v>1</v>
      </c>
      <c r="N772" s="30">
        <v>64</v>
      </c>
      <c r="O772" s="33">
        <v>152</v>
      </c>
      <c r="P772" s="34">
        <f t="shared" si="22"/>
        <v>108</v>
      </c>
      <c r="Q772" s="118">
        <v>7.9740593292112416E-2</v>
      </c>
      <c r="R772" s="125"/>
      <c r="S772" s="125"/>
      <c r="T772" s="125"/>
      <c r="U772" s="125"/>
      <c r="V772" s="125"/>
      <c r="W772" s="125"/>
      <c r="X772" s="125"/>
      <c r="Y772" s="125"/>
      <c r="Z772" s="125"/>
      <c r="AA772" s="125"/>
      <c r="AB772" s="125"/>
      <c r="AC772" s="126">
        <f t="shared" si="23"/>
        <v>0</v>
      </c>
      <c r="AD772" s="125"/>
      <c r="AE772" s="113"/>
    </row>
    <row r="773" spans="1:31" x14ac:dyDescent="0.25">
      <c r="A773" s="22"/>
      <c r="B773" s="30" t="s">
        <v>11</v>
      </c>
      <c r="C773" s="31" t="s">
        <v>6505</v>
      </c>
      <c r="D773" s="31"/>
      <c r="E773" s="32"/>
      <c r="F773" s="31"/>
      <c r="G773" s="31"/>
      <c r="H773" s="31"/>
      <c r="I773" s="32" t="s">
        <v>13</v>
      </c>
      <c r="J773" s="32" t="s">
        <v>4400</v>
      </c>
      <c r="K773" s="30" t="s">
        <v>4912</v>
      </c>
      <c r="L773" s="30">
        <v>20047756</v>
      </c>
      <c r="M773" s="30">
        <v>5</v>
      </c>
      <c r="N773" s="30">
        <v>20</v>
      </c>
      <c r="O773" s="33">
        <v>13</v>
      </c>
      <c r="P773" s="34">
        <f t="shared" si="22"/>
        <v>16.5</v>
      </c>
      <c r="Q773" s="118">
        <v>1.4501269516923324E-2</v>
      </c>
      <c r="R773" s="125"/>
      <c r="S773" s="125"/>
      <c r="T773" s="125"/>
      <c r="U773" s="125"/>
      <c r="V773" s="125"/>
      <c r="W773" s="125"/>
      <c r="X773" s="125"/>
      <c r="Y773" s="125"/>
      <c r="Z773" s="125"/>
      <c r="AA773" s="125"/>
      <c r="AB773" s="125"/>
      <c r="AC773" s="126">
        <f t="shared" si="23"/>
        <v>0</v>
      </c>
      <c r="AD773" s="125"/>
      <c r="AE773" s="113"/>
    </row>
    <row r="774" spans="1:31" x14ac:dyDescent="0.25">
      <c r="A774" s="23"/>
      <c r="B774" s="30" t="s">
        <v>11</v>
      </c>
      <c r="C774" s="31" t="s">
        <v>5184</v>
      </c>
      <c r="D774" s="31"/>
      <c r="E774" s="32"/>
      <c r="F774" s="31"/>
      <c r="G774" s="31"/>
      <c r="H774" s="31"/>
      <c r="I774" s="32" t="s">
        <v>13</v>
      </c>
      <c r="J774" s="32" t="s">
        <v>4400</v>
      </c>
      <c r="K774" s="30" t="s">
        <v>952</v>
      </c>
      <c r="L774" s="30">
        <v>20054841</v>
      </c>
      <c r="M774" s="30">
        <v>1</v>
      </c>
      <c r="N774" s="30">
        <v>2</v>
      </c>
      <c r="O774" s="33">
        <v>67</v>
      </c>
      <c r="P774" s="34">
        <f t="shared" si="22"/>
        <v>34.5</v>
      </c>
      <c r="Q774" s="118">
        <v>0.26156457486345497</v>
      </c>
      <c r="R774" s="125"/>
      <c r="S774" s="125"/>
      <c r="T774" s="125"/>
      <c r="U774" s="125"/>
      <c r="V774" s="125"/>
      <c r="W774" s="125"/>
      <c r="X774" s="125"/>
      <c r="Y774" s="125"/>
      <c r="Z774" s="125"/>
      <c r="AA774" s="125"/>
      <c r="AB774" s="125"/>
      <c r="AC774" s="126">
        <f t="shared" si="23"/>
        <v>0</v>
      </c>
      <c r="AD774" s="125"/>
      <c r="AE774" s="113"/>
    </row>
    <row r="775" spans="1:31" x14ac:dyDescent="0.25">
      <c r="A775" s="22"/>
      <c r="B775" s="30" t="s">
        <v>11</v>
      </c>
      <c r="C775" s="31" t="s">
        <v>6506</v>
      </c>
      <c r="D775" s="31" t="s">
        <v>6506</v>
      </c>
      <c r="E775" s="32"/>
      <c r="F775" s="31" t="s">
        <v>5051</v>
      </c>
      <c r="G775" s="31" t="s">
        <v>6507</v>
      </c>
      <c r="H775" s="31" t="s">
        <v>6508</v>
      </c>
      <c r="I775" s="32" t="s">
        <v>13</v>
      </c>
      <c r="J775" s="32" t="s">
        <v>4400</v>
      </c>
      <c r="K775" s="30" t="s">
        <v>4913</v>
      </c>
      <c r="L775" s="30">
        <v>20055558</v>
      </c>
      <c r="M775" s="30">
        <v>2</v>
      </c>
      <c r="N775" s="30">
        <v>2543</v>
      </c>
      <c r="O775" s="33">
        <v>3162</v>
      </c>
      <c r="P775" s="34">
        <f t="shared" si="22"/>
        <v>2852.5</v>
      </c>
      <c r="Q775" s="118">
        <v>0.21515813139994311</v>
      </c>
      <c r="R775" s="125"/>
      <c r="S775" s="125"/>
      <c r="T775" s="125"/>
      <c r="U775" s="125"/>
      <c r="V775" s="125"/>
      <c r="W775" s="125"/>
      <c r="X775" s="125"/>
      <c r="Y775" s="125"/>
      <c r="Z775" s="125"/>
      <c r="AA775" s="125"/>
      <c r="AB775" s="125"/>
      <c r="AC775" s="126">
        <f t="shared" si="23"/>
        <v>0</v>
      </c>
      <c r="AD775" s="125"/>
      <c r="AE775" s="113"/>
    </row>
    <row r="776" spans="1:31" x14ac:dyDescent="0.25">
      <c r="A776" s="22"/>
      <c r="B776" s="30" t="s">
        <v>11</v>
      </c>
      <c r="C776" s="31" t="s">
        <v>6509</v>
      </c>
      <c r="D776" s="31" t="s">
        <v>133</v>
      </c>
      <c r="E776" s="32"/>
      <c r="F776" s="31"/>
      <c r="G776" s="31"/>
      <c r="H776" s="31"/>
      <c r="I776" s="32" t="s">
        <v>13</v>
      </c>
      <c r="J776" s="32" t="s">
        <v>4400</v>
      </c>
      <c r="K776" s="30" t="s">
        <v>4914</v>
      </c>
      <c r="L776" s="30">
        <v>20055558</v>
      </c>
      <c r="M776" s="30">
        <v>5</v>
      </c>
      <c r="N776" s="30">
        <v>389</v>
      </c>
      <c r="O776" s="33">
        <v>352</v>
      </c>
      <c r="P776" s="34">
        <f t="shared" ref="P776:P785" si="24">AVERAGE(N776:O776)</f>
        <v>370.5</v>
      </c>
      <c r="Q776" s="118">
        <v>3.5807393488753975E-2</v>
      </c>
      <c r="R776" s="125"/>
      <c r="S776" s="125"/>
      <c r="T776" s="125"/>
      <c r="U776" s="125"/>
      <c r="V776" s="125"/>
      <c r="W776" s="125"/>
      <c r="X776" s="125"/>
      <c r="Y776" s="125"/>
      <c r="Z776" s="125"/>
      <c r="AA776" s="125"/>
      <c r="AB776" s="125"/>
      <c r="AC776" s="126">
        <f t="shared" ref="AC776:AC785" si="25">AB776*P776</f>
        <v>0</v>
      </c>
      <c r="AD776" s="125"/>
      <c r="AE776" s="113"/>
    </row>
    <row r="777" spans="1:31" x14ac:dyDescent="0.25">
      <c r="A777" s="22"/>
      <c r="B777" s="30" t="s">
        <v>11</v>
      </c>
      <c r="C777" s="31" t="s">
        <v>6510</v>
      </c>
      <c r="D777" s="31" t="s">
        <v>80</v>
      </c>
      <c r="E777" s="32"/>
      <c r="F777" s="31"/>
      <c r="G777" s="31"/>
      <c r="H777" s="31"/>
      <c r="I777" s="32" t="s">
        <v>13</v>
      </c>
      <c r="J777" s="32" t="s">
        <v>4400</v>
      </c>
      <c r="K777" s="30" t="s">
        <v>4915</v>
      </c>
      <c r="L777" s="30">
        <v>20058288</v>
      </c>
      <c r="M777" s="30"/>
      <c r="N777" s="30">
        <v>86</v>
      </c>
      <c r="O777" s="33">
        <v>68</v>
      </c>
      <c r="P777" s="34">
        <f t="shared" si="24"/>
        <v>77</v>
      </c>
      <c r="Q777" s="118">
        <v>0.18902847241423668</v>
      </c>
      <c r="R777" s="125"/>
      <c r="S777" s="125"/>
      <c r="T777" s="125"/>
      <c r="U777" s="125"/>
      <c r="V777" s="125"/>
      <c r="W777" s="125"/>
      <c r="X777" s="125"/>
      <c r="Y777" s="125"/>
      <c r="Z777" s="125"/>
      <c r="AA777" s="125"/>
      <c r="AB777" s="125"/>
      <c r="AC777" s="126">
        <f t="shared" si="25"/>
        <v>0</v>
      </c>
      <c r="AD777" s="125"/>
      <c r="AE777" s="113"/>
    </row>
    <row r="778" spans="1:31" x14ac:dyDescent="0.25">
      <c r="A778" s="22"/>
      <c r="B778" s="30" t="s">
        <v>11</v>
      </c>
      <c r="C778" s="31" t="s">
        <v>6511</v>
      </c>
      <c r="D778" s="31" t="s">
        <v>6512</v>
      </c>
      <c r="E778" s="32"/>
      <c r="F778" s="31"/>
      <c r="G778" s="31"/>
      <c r="H778" s="31" t="s">
        <v>6513</v>
      </c>
      <c r="I778" s="32" t="s">
        <v>13</v>
      </c>
      <c r="J778" s="32" t="s">
        <v>4400</v>
      </c>
      <c r="K778" s="30" t="s">
        <v>4916</v>
      </c>
      <c r="L778" s="30">
        <v>20058288</v>
      </c>
      <c r="M778" s="30">
        <v>5</v>
      </c>
      <c r="N778" s="30">
        <v>75</v>
      </c>
      <c r="O778" s="33">
        <v>123</v>
      </c>
      <c r="P778" s="34">
        <f t="shared" si="24"/>
        <v>99</v>
      </c>
      <c r="Q778" s="118">
        <v>0.2425262305142144</v>
      </c>
      <c r="R778" s="125"/>
      <c r="S778" s="125"/>
      <c r="T778" s="125"/>
      <c r="U778" s="125"/>
      <c r="V778" s="125"/>
      <c r="W778" s="125"/>
      <c r="X778" s="125"/>
      <c r="Y778" s="125"/>
      <c r="Z778" s="125"/>
      <c r="AA778" s="125"/>
      <c r="AB778" s="125"/>
      <c r="AC778" s="126">
        <f t="shared" si="25"/>
        <v>0</v>
      </c>
      <c r="AD778" s="125"/>
      <c r="AE778" s="113"/>
    </row>
    <row r="779" spans="1:31" x14ac:dyDescent="0.25">
      <c r="A779" s="22"/>
      <c r="B779" s="30" t="s">
        <v>11</v>
      </c>
      <c r="C779" s="31" t="s">
        <v>3929</v>
      </c>
      <c r="D779" s="31" t="s">
        <v>80</v>
      </c>
      <c r="E779" s="32" t="s">
        <v>39</v>
      </c>
      <c r="F779" s="31" t="s">
        <v>28</v>
      </c>
      <c r="G779" s="31" t="s">
        <v>5186</v>
      </c>
      <c r="H779" s="31" t="s">
        <v>81</v>
      </c>
      <c r="I779" s="32" t="s">
        <v>13</v>
      </c>
      <c r="J779" s="32" t="s">
        <v>30</v>
      </c>
      <c r="K779" s="30" t="s">
        <v>4917</v>
      </c>
      <c r="L779" s="30">
        <v>20058288</v>
      </c>
      <c r="M779" s="30">
        <v>9</v>
      </c>
      <c r="N779" s="30">
        <v>1058</v>
      </c>
      <c r="O779" s="33">
        <v>2357</v>
      </c>
      <c r="P779" s="34">
        <f t="shared" si="24"/>
        <v>1707.5</v>
      </c>
      <c r="Q779" s="118">
        <v>7.0552951985977508</v>
      </c>
      <c r="R779" s="125"/>
      <c r="S779" s="125"/>
      <c r="T779" s="125"/>
      <c r="U779" s="125"/>
      <c r="V779" s="125"/>
      <c r="W779" s="125"/>
      <c r="X779" s="125"/>
      <c r="Y779" s="125"/>
      <c r="Z779" s="125"/>
      <c r="AA779" s="125"/>
      <c r="AB779" s="125"/>
      <c r="AC779" s="126">
        <f t="shared" si="25"/>
        <v>0</v>
      </c>
      <c r="AD779" s="125"/>
      <c r="AE779" s="113"/>
    </row>
    <row r="780" spans="1:31" x14ac:dyDescent="0.25">
      <c r="A780" s="22"/>
      <c r="B780" s="30" t="s">
        <v>11</v>
      </c>
      <c r="C780" s="31" t="s">
        <v>6514</v>
      </c>
      <c r="D780" s="31" t="s">
        <v>6514</v>
      </c>
      <c r="E780" s="32"/>
      <c r="F780" s="31"/>
      <c r="G780" s="31"/>
      <c r="H780" s="31"/>
      <c r="I780" s="32" t="s">
        <v>13</v>
      </c>
      <c r="J780" s="32" t="s">
        <v>4400</v>
      </c>
      <c r="K780" s="30" t="s">
        <v>1298</v>
      </c>
      <c r="L780" s="30">
        <v>20061217</v>
      </c>
      <c r="M780" s="30">
        <v>1</v>
      </c>
      <c r="N780" s="30">
        <v>30</v>
      </c>
      <c r="O780" s="33">
        <v>60</v>
      </c>
      <c r="P780" s="34">
        <f t="shared" si="24"/>
        <v>45</v>
      </c>
      <c r="Q780" s="118">
        <v>2.7280568465852313E-2</v>
      </c>
      <c r="R780" s="125"/>
      <c r="S780" s="125"/>
      <c r="T780" s="125"/>
      <c r="U780" s="125"/>
      <c r="V780" s="125"/>
      <c r="W780" s="125"/>
      <c r="X780" s="125"/>
      <c r="Y780" s="125"/>
      <c r="Z780" s="125"/>
      <c r="AA780" s="125"/>
      <c r="AB780" s="125"/>
      <c r="AC780" s="126">
        <f t="shared" si="25"/>
        <v>0</v>
      </c>
      <c r="AD780" s="125"/>
      <c r="AE780" s="113"/>
    </row>
    <row r="781" spans="1:31" x14ac:dyDescent="0.25">
      <c r="A781" s="22"/>
      <c r="B781" s="30" t="s">
        <v>11</v>
      </c>
      <c r="C781" s="31" t="s">
        <v>5187</v>
      </c>
      <c r="D781" s="31" t="s">
        <v>1296</v>
      </c>
      <c r="E781" s="32" t="s">
        <v>5188</v>
      </c>
      <c r="F781" s="31" t="s">
        <v>18</v>
      </c>
      <c r="G781" s="31" t="s">
        <v>5189</v>
      </c>
      <c r="H781" s="31" t="s">
        <v>1297</v>
      </c>
      <c r="I781" s="32" t="s">
        <v>13</v>
      </c>
      <c r="J781" s="32" t="s">
        <v>25</v>
      </c>
      <c r="K781" s="30" t="s">
        <v>4918</v>
      </c>
      <c r="L781" s="30">
        <v>20061217</v>
      </c>
      <c r="M781" s="30">
        <v>8</v>
      </c>
      <c r="N781" s="30">
        <v>40</v>
      </c>
      <c r="O781" s="33">
        <v>20</v>
      </c>
      <c r="P781" s="34">
        <f t="shared" si="24"/>
        <v>30</v>
      </c>
      <c r="Q781" s="118">
        <v>1.103742806287503E-2</v>
      </c>
      <c r="R781" s="125"/>
      <c r="S781" s="125"/>
      <c r="T781" s="125"/>
      <c r="U781" s="125"/>
      <c r="V781" s="125"/>
      <c r="W781" s="125"/>
      <c r="X781" s="125"/>
      <c r="Y781" s="125"/>
      <c r="Z781" s="125"/>
      <c r="AA781" s="125"/>
      <c r="AB781" s="125"/>
      <c r="AC781" s="126">
        <f t="shared" si="25"/>
        <v>0</v>
      </c>
      <c r="AD781" s="125"/>
      <c r="AE781" s="113"/>
    </row>
    <row r="782" spans="1:31" x14ac:dyDescent="0.25">
      <c r="A782" s="22"/>
      <c r="B782" s="30" t="s">
        <v>11</v>
      </c>
      <c r="C782" s="31" t="s">
        <v>5190</v>
      </c>
      <c r="D782" s="31" t="s">
        <v>1277</v>
      </c>
      <c r="E782" s="32" t="s">
        <v>1278</v>
      </c>
      <c r="F782" s="31" t="s">
        <v>198</v>
      </c>
      <c r="G782" s="31" t="s">
        <v>5191</v>
      </c>
      <c r="H782" s="31" t="s">
        <v>1279</v>
      </c>
      <c r="I782" s="32" t="s">
        <v>13</v>
      </c>
      <c r="J782" s="32" t="s">
        <v>230</v>
      </c>
      <c r="K782" s="30" t="s">
        <v>4919</v>
      </c>
      <c r="L782" s="30">
        <v>20066836</v>
      </c>
      <c r="M782" s="30">
        <v>1</v>
      </c>
      <c r="N782" s="30">
        <v>1</v>
      </c>
      <c r="O782" s="33">
        <v>2</v>
      </c>
      <c r="P782" s="34">
        <f t="shared" si="24"/>
        <v>1.5</v>
      </c>
      <c r="Q782" s="118">
        <v>6.5631512541036003E-4</v>
      </c>
      <c r="R782" s="125"/>
      <c r="S782" s="125"/>
      <c r="T782" s="125"/>
      <c r="U782" s="125"/>
      <c r="V782" s="125"/>
      <c r="W782" s="125"/>
      <c r="X782" s="125"/>
      <c r="Y782" s="125"/>
      <c r="Z782" s="125"/>
      <c r="AA782" s="125"/>
      <c r="AB782" s="125"/>
      <c r="AC782" s="126">
        <f t="shared" si="25"/>
        <v>0</v>
      </c>
      <c r="AD782" s="125"/>
      <c r="AE782" s="113"/>
    </row>
    <row r="783" spans="1:31" x14ac:dyDescent="0.25">
      <c r="A783" s="22"/>
      <c r="B783" s="30" t="s">
        <v>11</v>
      </c>
      <c r="C783" s="31" t="s">
        <v>6515</v>
      </c>
      <c r="D783" s="31" t="s">
        <v>6516</v>
      </c>
      <c r="E783" s="32"/>
      <c r="F783" s="31"/>
      <c r="G783" s="31" t="s">
        <v>4946</v>
      </c>
      <c r="H783" s="31"/>
      <c r="I783" s="32" t="s">
        <v>13</v>
      </c>
      <c r="J783" s="32" t="s">
        <v>4400</v>
      </c>
      <c r="K783" s="30" t="s">
        <v>4920</v>
      </c>
      <c r="L783" s="30">
        <v>20070927</v>
      </c>
      <c r="M783" s="30">
        <v>1</v>
      </c>
      <c r="N783" s="30"/>
      <c r="O783" s="33">
        <v>180</v>
      </c>
      <c r="P783" s="34">
        <f t="shared" si="24"/>
        <v>180</v>
      </c>
      <c r="Q783" s="118">
        <v>2.7521330223463602E-2</v>
      </c>
      <c r="R783" s="125"/>
      <c r="S783" s="125"/>
      <c r="T783" s="125"/>
      <c r="U783" s="125"/>
      <c r="V783" s="125"/>
      <c r="W783" s="125"/>
      <c r="X783" s="125"/>
      <c r="Y783" s="125"/>
      <c r="Z783" s="125"/>
      <c r="AA783" s="125"/>
      <c r="AB783" s="125"/>
      <c r="AC783" s="126">
        <f t="shared" si="25"/>
        <v>0</v>
      </c>
      <c r="AD783" s="125"/>
      <c r="AE783" s="113"/>
    </row>
    <row r="784" spans="1:31" x14ac:dyDescent="0.25">
      <c r="A784" s="23"/>
      <c r="B784" s="30" t="s">
        <v>11</v>
      </c>
      <c r="C784" s="31" t="s">
        <v>6517</v>
      </c>
      <c r="D784" s="31" t="s">
        <v>935</v>
      </c>
      <c r="E784" s="32"/>
      <c r="F784" s="31"/>
      <c r="G784" s="31" t="s">
        <v>6468</v>
      </c>
      <c r="H784" s="31"/>
      <c r="I784" s="32" t="s">
        <v>13</v>
      </c>
      <c r="J784" s="32" t="s">
        <v>4400</v>
      </c>
      <c r="K784" s="30" t="s">
        <v>4921</v>
      </c>
      <c r="L784" s="30">
        <v>20072617</v>
      </c>
      <c r="M784" s="30">
        <v>1</v>
      </c>
      <c r="N784" s="30">
        <v>16</v>
      </c>
      <c r="O784" s="33">
        <v>11</v>
      </c>
      <c r="P784" s="34">
        <f t="shared" si="24"/>
        <v>13.5</v>
      </c>
      <c r="Q784" s="118">
        <v>2.301858110052344E-2</v>
      </c>
      <c r="R784" s="125"/>
      <c r="S784" s="125"/>
      <c r="T784" s="125"/>
      <c r="U784" s="125"/>
      <c r="V784" s="125"/>
      <c r="W784" s="125"/>
      <c r="X784" s="125"/>
      <c r="Y784" s="125"/>
      <c r="Z784" s="125"/>
      <c r="AA784" s="125"/>
      <c r="AB784" s="125"/>
      <c r="AC784" s="126">
        <f t="shared" si="25"/>
        <v>0</v>
      </c>
      <c r="AD784" s="125"/>
      <c r="AE784" s="113"/>
    </row>
    <row r="785" spans="1:31" x14ac:dyDescent="0.25">
      <c r="A785" s="22"/>
      <c r="B785" s="30" t="s">
        <v>11</v>
      </c>
      <c r="C785" s="31" t="s">
        <v>6518</v>
      </c>
      <c r="D785" s="31" t="s">
        <v>6519</v>
      </c>
      <c r="E785" s="32"/>
      <c r="F785" s="31"/>
      <c r="G785" s="31"/>
      <c r="H785" s="31"/>
      <c r="I785" s="32" t="s">
        <v>13</v>
      </c>
      <c r="J785" s="32" t="s">
        <v>4400</v>
      </c>
      <c r="K785" s="30" t="s">
        <v>4922</v>
      </c>
      <c r="L785" s="30">
        <v>20079787</v>
      </c>
      <c r="M785" s="30">
        <v>1</v>
      </c>
      <c r="N785" s="30">
        <v>360</v>
      </c>
      <c r="O785" s="33">
        <v>510</v>
      </c>
      <c r="P785" s="34">
        <f t="shared" si="24"/>
        <v>435</v>
      </c>
      <c r="Q785" s="118">
        <v>0.17275057557989956</v>
      </c>
      <c r="R785" s="125"/>
      <c r="S785" s="125"/>
      <c r="T785" s="125"/>
      <c r="U785" s="125"/>
      <c r="V785" s="125"/>
      <c r="W785" s="125"/>
      <c r="X785" s="125"/>
      <c r="Y785" s="125"/>
      <c r="Z785" s="125"/>
      <c r="AA785" s="125"/>
      <c r="AB785" s="125"/>
      <c r="AC785" s="126">
        <f t="shared" si="25"/>
        <v>0</v>
      </c>
      <c r="AD785" s="125"/>
      <c r="AE785" s="113"/>
    </row>
    <row r="786" spans="1:31" x14ac:dyDescent="0.25">
      <c r="Q786" s="117">
        <f>SUM(Q7:Q785)</f>
        <v>300.0000000000004</v>
      </c>
      <c r="AA786" s="145" t="s">
        <v>6532</v>
      </c>
      <c r="AB786" s="145"/>
      <c r="AC786" s="102">
        <f>SUM(AC7:AC785)</f>
        <v>0</v>
      </c>
      <c r="AE786" s="114"/>
    </row>
  </sheetData>
  <sheetProtection algorithmName="SHA-512" hashValue="HXN6yoVGbxPC2dUB/kuVV7NOHc2uHpNLPQgm/pV8Kj829tcX54R0u5IBeLwijqSTIkqy7Hyk/GsVFg8RbOHC1Q==" saltValue="b8Bs7Zq8J++5KoXdO+1wzw==" spinCount="100000" sheet="1" objects="1" scenarios="1"/>
  <autoFilter ref="A6:AD785" xr:uid="{E97E766E-A994-8C40-91A8-6F2D76198413}"/>
  <sortState xmlns:xlrd2="http://schemas.microsoft.com/office/spreadsheetml/2017/richdata2" ref="B7:AD785">
    <sortCondition ref="L7:L785"/>
  </sortState>
  <mergeCells count="3">
    <mergeCell ref="N5:P5"/>
    <mergeCell ref="B3:AD3"/>
    <mergeCell ref="AA786:AB786"/>
  </mergeCells>
  <conditionalFormatting sqref="L612 L151 L192 L218 L220 L238:L239 L246 L267 L310 L338 L351 L461 L474 L498 L500 L519 L615">
    <cfRule type="duplicateValues" dxfId="3" priority="101"/>
  </conditionalFormatting>
  <conditionalFormatting sqref="A7:A785">
    <cfRule type="duplicateValues" dxfId="2" priority="1483"/>
  </conditionalFormatting>
  <pageMargins left="0.7" right="0.7" top="0.75" bottom="0.75" header="0.3" footer="0.3"/>
  <ignoredErrors>
    <ignoredError sqref="P7:P785"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2156C-6D6A-CC48-A0EB-AE0C345D0BCC}">
  <sheetPr>
    <tabColor rgb="FFFF6600"/>
  </sheetPr>
  <dimension ref="B4:AD672"/>
  <sheetViews>
    <sheetView showGridLines="0" zoomScale="140" zoomScaleNormal="140" workbookViewId="0">
      <selection activeCell="A2" sqref="A2"/>
    </sheetView>
  </sheetViews>
  <sheetFormatPr baseColWidth="10" defaultColWidth="10.875" defaultRowHeight="15.75" x14ac:dyDescent="0.25"/>
  <cols>
    <col min="1" max="1" width="10.875" style="12"/>
    <col min="2" max="2" width="21.125" style="12" bestFit="1" customWidth="1"/>
    <col min="3" max="3" width="37" style="12" bestFit="1" customWidth="1"/>
    <col min="4" max="4" width="17.625" style="12" bestFit="1" customWidth="1"/>
    <col min="5" max="5" width="23.625" style="12" bestFit="1" customWidth="1"/>
    <col min="6" max="6" width="32" style="12" customWidth="1"/>
    <col min="7" max="7" width="28.5" style="12" bestFit="1" customWidth="1"/>
    <col min="8" max="8" width="26.125" style="12" bestFit="1" customWidth="1"/>
    <col min="9" max="9" width="10.875" style="12"/>
    <col min="10" max="10" width="11.375" style="12" bestFit="1" customWidth="1"/>
    <col min="11" max="11" width="15" style="12" customWidth="1"/>
    <col min="12" max="12" width="13.5" style="12" bestFit="1" customWidth="1"/>
    <col min="13" max="16" width="10.875" style="12"/>
    <col min="17" max="29" width="20.875" style="12" customWidth="1"/>
    <col min="30" max="30" width="11.875" style="13" bestFit="1" customWidth="1"/>
    <col min="31" max="16384" width="10.875" style="12"/>
  </cols>
  <sheetData>
    <row r="4" spans="2:29" ht="35.25" x14ac:dyDescent="0.25">
      <c r="B4" s="144" t="s">
        <v>4403</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row>
    <row r="5" spans="2:29" ht="35.25" x14ac:dyDescent="0.25">
      <c r="B5" s="16"/>
      <c r="C5" s="16"/>
      <c r="D5" s="16"/>
      <c r="E5" s="16"/>
      <c r="F5" s="16"/>
      <c r="G5" s="16"/>
      <c r="H5" s="16"/>
      <c r="I5" s="16"/>
      <c r="J5" s="16"/>
      <c r="K5" s="16"/>
      <c r="L5" s="16"/>
      <c r="M5" s="16"/>
      <c r="N5" s="16"/>
      <c r="O5" s="16"/>
      <c r="P5" s="116"/>
      <c r="Q5" s="16"/>
      <c r="R5" s="16"/>
      <c r="S5" s="16"/>
      <c r="T5" s="16"/>
      <c r="U5" s="16"/>
      <c r="V5" s="16"/>
      <c r="W5" s="16"/>
      <c r="X5" s="16"/>
      <c r="Y5" s="16"/>
      <c r="Z5" s="16"/>
      <c r="AA5" s="16"/>
      <c r="AB5" s="16"/>
      <c r="AC5" s="16"/>
    </row>
    <row r="6" spans="2:29" x14ac:dyDescent="0.25">
      <c r="M6" s="146" t="s">
        <v>1470</v>
      </c>
      <c r="N6" s="146"/>
      <c r="O6" s="146"/>
      <c r="Q6" s="12">
        <v>100</v>
      </c>
    </row>
    <row r="7" spans="2:29" ht="47.25" x14ac:dyDescent="0.25">
      <c r="B7" s="2" t="s">
        <v>10</v>
      </c>
      <c r="C7" s="2" t="s">
        <v>0</v>
      </c>
      <c r="D7" s="2" t="s">
        <v>1</v>
      </c>
      <c r="E7" s="2" t="s">
        <v>2</v>
      </c>
      <c r="F7" s="2" t="s">
        <v>3</v>
      </c>
      <c r="G7" s="2" t="s">
        <v>4</v>
      </c>
      <c r="H7" s="2" t="s">
        <v>5</v>
      </c>
      <c r="I7" s="2" t="s">
        <v>6</v>
      </c>
      <c r="J7" s="2" t="s">
        <v>7</v>
      </c>
      <c r="K7" s="3" t="s">
        <v>8</v>
      </c>
      <c r="L7" s="2" t="s">
        <v>9</v>
      </c>
      <c r="M7" s="4">
        <v>2020</v>
      </c>
      <c r="N7" s="4">
        <v>2021</v>
      </c>
      <c r="O7" s="5" t="s">
        <v>1471</v>
      </c>
      <c r="P7" s="5" t="s">
        <v>6691</v>
      </c>
      <c r="Q7" s="6" t="s">
        <v>1457</v>
      </c>
      <c r="R7" s="7" t="s">
        <v>1458</v>
      </c>
      <c r="S7" s="8" t="s">
        <v>1459</v>
      </c>
      <c r="T7" s="8" t="s">
        <v>1460</v>
      </c>
      <c r="U7" s="8" t="s">
        <v>1461</v>
      </c>
      <c r="V7" s="8" t="s">
        <v>1462</v>
      </c>
      <c r="W7" s="9" t="s">
        <v>1463</v>
      </c>
      <c r="X7" s="9" t="s">
        <v>1464</v>
      </c>
      <c r="Y7" s="6" t="s">
        <v>1465</v>
      </c>
      <c r="Z7" s="6" t="s">
        <v>1466</v>
      </c>
      <c r="AA7" s="6" t="s">
        <v>1467</v>
      </c>
      <c r="AB7" s="6" t="s">
        <v>1468</v>
      </c>
      <c r="AC7" s="6" t="s">
        <v>1469</v>
      </c>
    </row>
    <row r="8" spans="2:29" x14ac:dyDescent="0.25">
      <c r="B8" s="36" t="s">
        <v>1473</v>
      </c>
      <c r="C8" s="39" t="s">
        <v>1474</v>
      </c>
      <c r="D8" s="36"/>
      <c r="E8" s="36" t="s">
        <v>28</v>
      </c>
      <c r="F8" s="36" t="s">
        <v>1484</v>
      </c>
      <c r="G8" s="36" t="s">
        <v>1485</v>
      </c>
      <c r="H8" s="36" t="s">
        <v>1520</v>
      </c>
      <c r="I8" s="36"/>
      <c r="J8" s="36" t="s">
        <v>1486</v>
      </c>
      <c r="K8" s="36">
        <v>19983022</v>
      </c>
      <c r="L8" s="36">
        <v>5</v>
      </c>
      <c r="M8" s="35">
        <v>532</v>
      </c>
      <c r="N8" s="35">
        <v>485</v>
      </c>
      <c r="O8" s="35">
        <v>508.5</v>
      </c>
      <c r="P8" s="121">
        <v>11.282041421868264</v>
      </c>
      <c r="Q8" s="125"/>
      <c r="R8" s="125"/>
      <c r="S8" s="125"/>
      <c r="T8" s="125"/>
      <c r="U8" s="125"/>
      <c r="V8" s="125"/>
      <c r="W8" s="125"/>
      <c r="X8" s="125"/>
      <c r="Y8" s="125"/>
      <c r="Z8" s="125"/>
      <c r="AA8" s="125"/>
      <c r="AB8" s="101">
        <f t="shared" ref="AB8:AB33" si="0">AA8*O8</f>
        <v>0</v>
      </c>
      <c r="AC8" s="125"/>
    </row>
    <row r="9" spans="2:29" x14ac:dyDescent="0.25">
      <c r="B9" s="36" t="s">
        <v>1473</v>
      </c>
      <c r="C9" s="39" t="s">
        <v>1474</v>
      </c>
      <c r="D9" s="36"/>
      <c r="E9" s="36" t="s">
        <v>28</v>
      </c>
      <c r="F9" s="36" t="s">
        <v>1484</v>
      </c>
      <c r="G9" s="36" t="s">
        <v>1485</v>
      </c>
      <c r="H9" s="36" t="s">
        <v>1520</v>
      </c>
      <c r="I9" s="36"/>
      <c r="J9" s="36" t="s">
        <v>1487</v>
      </c>
      <c r="K9" s="36">
        <v>19983022</v>
      </c>
      <c r="L9" s="36">
        <v>4</v>
      </c>
      <c r="M9" s="35">
        <v>532</v>
      </c>
      <c r="N9" s="35">
        <v>127</v>
      </c>
      <c r="O9" s="35">
        <v>329.5</v>
      </c>
      <c r="P9" s="121">
        <v>7.3105853461270254</v>
      </c>
      <c r="Q9" s="125"/>
      <c r="R9" s="125"/>
      <c r="S9" s="125"/>
      <c r="T9" s="125"/>
      <c r="U9" s="125"/>
      <c r="V9" s="125"/>
      <c r="W9" s="125"/>
      <c r="X9" s="125"/>
      <c r="Y9" s="125"/>
      <c r="Z9" s="125"/>
      <c r="AA9" s="125"/>
      <c r="AB9" s="101">
        <f t="shared" si="0"/>
        <v>0</v>
      </c>
      <c r="AC9" s="125"/>
    </row>
    <row r="10" spans="2:29" x14ac:dyDescent="0.25">
      <c r="B10" s="36" t="s">
        <v>1473</v>
      </c>
      <c r="C10" s="39" t="s">
        <v>1475</v>
      </c>
      <c r="D10" s="36"/>
      <c r="E10" s="36" t="s">
        <v>40</v>
      </c>
      <c r="F10" s="36" t="s">
        <v>1488</v>
      </c>
      <c r="G10" s="36" t="s">
        <v>1489</v>
      </c>
      <c r="H10" s="36" t="s">
        <v>1520</v>
      </c>
      <c r="I10" s="36"/>
      <c r="J10" s="36" t="s">
        <v>1490</v>
      </c>
      <c r="K10" s="36">
        <v>20102621</v>
      </c>
      <c r="L10" s="36">
        <v>2</v>
      </c>
      <c r="M10" s="35">
        <v>33</v>
      </c>
      <c r="N10" s="35">
        <v>68</v>
      </c>
      <c r="O10" s="35">
        <v>50.5</v>
      </c>
      <c r="P10" s="121">
        <v>6.7079723916904852</v>
      </c>
      <c r="Q10" s="125"/>
      <c r="R10" s="125"/>
      <c r="S10" s="125"/>
      <c r="T10" s="125"/>
      <c r="U10" s="125"/>
      <c r="V10" s="125"/>
      <c r="W10" s="125"/>
      <c r="X10" s="125"/>
      <c r="Y10" s="125"/>
      <c r="Z10" s="125"/>
      <c r="AA10" s="125"/>
      <c r="AB10" s="101">
        <f t="shared" si="0"/>
        <v>0</v>
      </c>
      <c r="AC10" s="125"/>
    </row>
    <row r="11" spans="2:29" x14ac:dyDescent="0.25">
      <c r="B11" s="36" t="s">
        <v>1473</v>
      </c>
      <c r="C11" s="39" t="s">
        <v>1476</v>
      </c>
      <c r="D11" s="36"/>
      <c r="E11" s="36" t="s">
        <v>21</v>
      </c>
      <c r="F11" s="36" t="s">
        <v>1491</v>
      </c>
      <c r="G11" s="36" t="s">
        <v>1492</v>
      </c>
      <c r="H11" s="36" t="s">
        <v>1520</v>
      </c>
      <c r="I11" s="36"/>
      <c r="J11" s="36" t="s">
        <v>1493</v>
      </c>
      <c r="K11" s="36">
        <v>20172577</v>
      </c>
      <c r="L11" s="36">
        <v>5</v>
      </c>
      <c r="M11" s="35">
        <v>120</v>
      </c>
      <c r="N11" s="35">
        <v>461</v>
      </c>
      <c r="O11" s="35">
        <v>290.5</v>
      </c>
      <c r="P11" s="121">
        <v>2.0832061962567505</v>
      </c>
      <c r="Q11" s="125"/>
      <c r="R11" s="125"/>
      <c r="S11" s="125"/>
      <c r="T11" s="125"/>
      <c r="U11" s="125"/>
      <c r="V11" s="125"/>
      <c r="W11" s="125"/>
      <c r="X11" s="125"/>
      <c r="Y11" s="125"/>
      <c r="Z11" s="125"/>
      <c r="AA11" s="125"/>
      <c r="AB11" s="101">
        <f t="shared" si="0"/>
        <v>0</v>
      </c>
      <c r="AC11" s="125"/>
    </row>
    <row r="12" spans="2:29" x14ac:dyDescent="0.25">
      <c r="B12" s="36" t="s">
        <v>1473</v>
      </c>
      <c r="C12" s="39" t="s">
        <v>1474</v>
      </c>
      <c r="D12" s="36"/>
      <c r="E12" s="36" t="s">
        <v>28</v>
      </c>
      <c r="F12" s="36" t="s">
        <v>1484</v>
      </c>
      <c r="G12" s="36" t="s">
        <v>1485</v>
      </c>
      <c r="H12" s="36" t="s">
        <v>1520</v>
      </c>
      <c r="I12" s="36"/>
      <c r="J12" s="36" t="s">
        <v>1494</v>
      </c>
      <c r="K12" s="36">
        <v>19983022</v>
      </c>
      <c r="L12" s="36">
        <v>2</v>
      </c>
      <c r="M12" s="35">
        <v>532</v>
      </c>
      <c r="N12" s="35">
        <v>32</v>
      </c>
      <c r="O12" s="35">
        <v>282</v>
      </c>
      <c r="P12" s="121">
        <v>6.2567073372012798</v>
      </c>
      <c r="Q12" s="125"/>
      <c r="R12" s="125"/>
      <c r="S12" s="125"/>
      <c r="T12" s="125"/>
      <c r="U12" s="125"/>
      <c r="V12" s="125"/>
      <c r="W12" s="125"/>
      <c r="X12" s="125"/>
      <c r="Y12" s="125"/>
      <c r="Z12" s="125"/>
      <c r="AA12" s="125"/>
      <c r="AB12" s="101">
        <f t="shared" si="0"/>
        <v>0</v>
      </c>
      <c r="AC12" s="125"/>
    </row>
    <row r="13" spans="2:29" x14ac:dyDescent="0.25">
      <c r="B13" s="36" t="s">
        <v>1473</v>
      </c>
      <c r="C13" s="39" t="s">
        <v>1477</v>
      </c>
      <c r="D13" s="36"/>
      <c r="E13" s="36" t="s">
        <v>69</v>
      </c>
      <c r="F13" s="36" t="s">
        <v>1495</v>
      </c>
      <c r="G13" s="36" t="s">
        <v>1496</v>
      </c>
      <c r="H13" s="36" t="s">
        <v>1520</v>
      </c>
      <c r="I13" s="36"/>
      <c r="J13" s="36" t="s">
        <v>1497</v>
      </c>
      <c r="K13" s="36">
        <v>19996221</v>
      </c>
      <c r="L13" s="36">
        <v>1</v>
      </c>
      <c r="M13" s="35">
        <v>30</v>
      </c>
      <c r="N13" s="35">
        <v>44</v>
      </c>
      <c r="O13" s="35">
        <v>37</v>
      </c>
      <c r="P13" s="121">
        <v>2.765618476539347</v>
      </c>
      <c r="Q13" s="125"/>
      <c r="R13" s="125"/>
      <c r="S13" s="125"/>
      <c r="T13" s="125"/>
      <c r="U13" s="125"/>
      <c r="V13" s="125"/>
      <c r="W13" s="125"/>
      <c r="X13" s="125"/>
      <c r="Y13" s="125"/>
      <c r="Z13" s="125"/>
      <c r="AA13" s="125"/>
      <c r="AB13" s="101">
        <f t="shared" si="0"/>
        <v>0</v>
      </c>
      <c r="AC13" s="125"/>
    </row>
    <row r="14" spans="2:29" x14ac:dyDescent="0.25">
      <c r="B14" s="36" t="s">
        <v>1473</v>
      </c>
      <c r="C14" s="39" t="s">
        <v>1478</v>
      </c>
      <c r="D14" s="36"/>
      <c r="E14" s="36" t="s">
        <v>1498</v>
      </c>
      <c r="F14" s="36" t="s">
        <v>1499</v>
      </c>
      <c r="G14" s="36" t="s">
        <v>1500</v>
      </c>
      <c r="H14" s="36" t="s">
        <v>1520</v>
      </c>
      <c r="I14" s="36"/>
      <c r="J14" s="36" t="s">
        <v>1501</v>
      </c>
      <c r="K14" s="36">
        <v>20041765</v>
      </c>
      <c r="L14" s="36"/>
      <c r="M14" s="35"/>
      <c r="N14" s="35">
        <v>56</v>
      </c>
      <c r="O14" s="35">
        <v>56</v>
      </c>
      <c r="P14" s="121">
        <v>1.2490826621511337</v>
      </c>
      <c r="Q14" s="125"/>
      <c r="R14" s="125"/>
      <c r="S14" s="125"/>
      <c r="T14" s="125"/>
      <c r="U14" s="125"/>
      <c r="V14" s="125"/>
      <c r="W14" s="125"/>
      <c r="X14" s="125"/>
      <c r="Y14" s="125"/>
      <c r="Z14" s="125"/>
      <c r="AA14" s="125"/>
      <c r="AB14" s="101">
        <f t="shared" si="0"/>
        <v>0</v>
      </c>
      <c r="AC14" s="125"/>
    </row>
    <row r="15" spans="2:29" x14ac:dyDescent="0.25">
      <c r="B15" s="36" t="s">
        <v>1473</v>
      </c>
      <c r="C15" s="39" t="s">
        <v>1474</v>
      </c>
      <c r="D15" s="36"/>
      <c r="E15" s="36" t="s">
        <v>28</v>
      </c>
      <c r="F15" s="36" t="s">
        <v>1484</v>
      </c>
      <c r="G15" s="36" t="s">
        <v>1485</v>
      </c>
      <c r="H15" s="36" t="s">
        <v>1520</v>
      </c>
      <c r="I15" s="36"/>
      <c r="J15" s="36" t="s">
        <v>1487</v>
      </c>
      <c r="K15" s="36">
        <v>19983022</v>
      </c>
      <c r="L15" s="36">
        <v>4</v>
      </c>
      <c r="M15" s="35">
        <v>532</v>
      </c>
      <c r="N15" s="35">
        <v>10</v>
      </c>
      <c r="O15" s="35">
        <v>271</v>
      </c>
      <c r="P15" s="121">
        <v>6.0126513772395276</v>
      </c>
      <c r="Q15" s="125"/>
      <c r="R15" s="125"/>
      <c r="S15" s="125"/>
      <c r="T15" s="125"/>
      <c r="U15" s="125"/>
      <c r="V15" s="125"/>
      <c r="W15" s="125"/>
      <c r="X15" s="125"/>
      <c r="Y15" s="125"/>
      <c r="Z15" s="125"/>
      <c r="AA15" s="125"/>
      <c r="AB15" s="101">
        <f t="shared" si="0"/>
        <v>0</v>
      </c>
      <c r="AC15" s="125"/>
    </row>
    <row r="16" spans="2:29" x14ac:dyDescent="0.25">
      <c r="B16" s="36" t="s">
        <v>1473</v>
      </c>
      <c r="C16" s="39" t="s">
        <v>1479</v>
      </c>
      <c r="D16" s="36"/>
      <c r="E16" s="36" t="s">
        <v>21</v>
      </c>
      <c r="F16" s="36" t="s">
        <v>1502</v>
      </c>
      <c r="G16" s="36" t="s">
        <v>1503</v>
      </c>
      <c r="H16" s="36" t="s">
        <v>1520</v>
      </c>
      <c r="I16" s="36"/>
      <c r="J16" s="36" t="s">
        <v>1504</v>
      </c>
      <c r="K16" s="36">
        <v>20071583</v>
      </c>
      <c r="L16" s="36">
        <v>1</v>
      </c>
      <c r="M16" s="35">
        <v>210</v>
      </c>
      <c r="N16" s="35">
        <v>240</v>
      </c>
      <c r="O16" s="35">
        <v>225</v>
      </c>
      <c r="P16" s="121">
        <v>2.6538782321517993</v>
      </c>
      <c r="Q16" s="125"/>
      <c r="R16" s="125"/>
      <c r="S16" s="125"/>
      <c r="T16" s="125"/>
      <c r="U16" s="125"/>
      <c r="V16" s="125"/>
      <c r="W16" s="125"/>
      <c r="X16" s="125"/>
      <c r="Y16" s="125"/>
      <c r="Z16" s="125"/>
      <c r="AA16" s="125"/>
      <c r="AB16" s="101">
        <f t="shared" si="0"/>
        <v>0</v>
      </c>
      <c r="AC16" s="125"/>
    </row>
    <row r="17" spans="2:29" x14ac:dyDescent="0.25">
      <c r="B17" s="36" t="s">
        <v>1473</v>
      </c>
      <c r="C17" s="39" t="s">
        <v>1480</v>
      </c>
      <c r="D17" s="36"/>
      <c r="E17" s="36" t="s">
        <v>18</v>
      </c>
      <c r="F17" s="36" t="s">
        <v>1505</v>
      </c>
      <c r="G17" s="36" t="s">
        <v>1506</v>
      </c>
      <c r="H17" s="36" t="s">
        <v>1520</v>
      </c>
      <c r="I17" s="36"/>
      <c r="J17" s="36" t="s">
        <v>1507</v>
      </c>
      <c r="K17" s="36">
        <v>20076491</v>
      </c>
      <c r="L17" s="36">
        <v>1</v>
      </c>
      <c r="M17" s="35"/>
      <c r="N17" s="35">
        <v>60</v>
      </c>
      <c r="O17" s="35">
        <v>60</v>
      </c>
      <c r="P17" s="121">
        <v>9.1790152537302633E-2</v>
      </c>
      <c r="Q17" s="125"/>
      <c r="R17" s="125"/>
      <c r="S17" s="125"/>
      <c r="T17" s="125"/>
      <c r="U17" s="125"/>
      <c r="V17" s="125"/>
      <c r="W17" s="125"/>
      <c r="X17" s="125"/>
      <c r="Y17" s="125"/>
      <c r="Z17" s="125"/>
      <c r="AA17" s="125"/>
      <c r="AB17" s="101">
        <f t="shared" si="0"/>
        <v>0</v>
      </c>
      <c r="AC17" s="125"/>
    </row>
    <row r="18" spans="2:29" x14ac:dyDescent="0.25">
      <c r="B18" s="36" t="s">
        <v>1473</v>
      </c>
      <c r="C18" s="39" t="s">
        <v>1481</v>
      </c>
      <c r="D18" s="36"/>
      <c r="E18" s="36" t="s">
        <v>40</v>
      </c>
      <c r="F18" s="36" t="s">
        <v>1508</v>
      </c>
      <c r="G18" s="36" t="s">
        <v>1509</v>
      </c>
      <c r="H18" s="36" t="s">
        <v>1520</v>
      </c>
      <c r="I18" s="36"/>
      <c r="J18" s="36" t="s">
        <v>1510</v>
      </c>
      <c r="K18" s="36">
        <v>19942813</v>
      </c>
      <c r="L18" s="36">
        <v>1</v>
      </c>
      <c r="M18" s="35">
        <v>3</v>
      </c>
      <c r="N18" s="35">
        <v>4</v>
      </c>
      <c r="O18" s="35">
        <v>3.5</v>
      </c>
      <c r="P18" s="121">
        <v>0.15847258202331377</v>
      </c>
      <c r="Q18" s="125"/>
      <c r="R18" s="125"/>
      <c r="S18" s="125"/>
      <c r="T18" s="125"/>
      <c r="U18" s="125"/>
      <c r="V18" s="125"/>
      <c r="W18" s="125"/>
      <c r="X18" s="125"/>
      <c r="Y18" s="125"/>
      <c r="Z18" s="125"/>
      <c r="AA18" s="125"/>
      <c r="AB18" s="101">
        <f t="shared" si="0"/>
        <v>0</v>
      </c>
      <c r="AC18" s="125"/>
    </row>
    <row r="19" spans="2:29" x14ac:dyDescent="0.25">
      <c r="B19" s="36" t="s">
        <v>1473</v>
      </c>
      <c r="C19" s="39" t="s">
        <v>1482</v>
      </c>
      <c r="D19" s="36"/>
      <c r="E19" s="36" t="s">
        <v>21</v>
      </c>
      <c r="F19" s="36" t="s">
        <v>1511</v>
      </c>
      <c r="G19" s="36" t="s">
        <v>1512</v>
      </c>
      <c r="H19" s="36" t="s">
        <v>1520</v>
      </c>
      <c r="I19" s="36"/>
      <c r="J19" s="36" t="s">
        <v>1513</v>
      </c>
      <c r="K19" s="36">
        <v>20092475</v>
      </c>
      <c r="L19" s="36">
        <v>5</v>
      </c>
      <c r="M19" s="35"/>
      <c r="N19" s="35">
        <v>40</v>
      </c>
      <c r="O19" s="35">
        <v>40</v>
      </c>
      <c r="P19" s="121">
        <v>0.24550223337357924</v>
      </c>
      <c r="Q19" s="125"/>
      <c r="R19" s="125"/>
      <c r="S19" s="125"/>
      <c r="T19" s="125"/>
      <c r="U19" s="125"/>
      <c r="V19" s="125"/>
      <c r="W19" s="125"/>
      <c r="X19" s="125"/>
      <c r="Y19" s="125"/>
      <c r="Z19" s="125"/>
      <c r="AA19" s="125"/>
      <c r="AB19" s="101">
        <f t="shared" si="0"/>
        <v>0</v>
      </c>
      <c r="AC19" s="125"/>
    </row>
    <row r="20" spans="2:29" x14ac:dyDescent="0.25">
      <c r="B20" s="36" t="s">
        <v>1473</v>
      </c>
      <c r="C20" s="39" t="s">
        <v>1483</v>
      </c>
      <c r="D20" s="36"/>
      <c r="E20" s="36" t="s">
        <v>266</v>
      </c>
      <c r="F20" s="36" t="s">
        <v>1514</v>
      </c>
      <c r="G20" s="36" t="s">
        <v>1515</v>
      </c>
      <c r="H20" s="36" t="s">
        <v>1520</v>
      </c>
      <c r="I20" s="36"/>
      <c r="J20" s="36" t="s">
        <v>1516</v>
      </c>
      <c r="K20" s="36">
        <v>20095236</v>
      </c>
      <c r="L20" s="36">
        <v>2</v>
      </c>
      <c r="M20" s="35"/>
      <c r="N20" s="35">
        <v>1</v>
      </c>
      <c r="O20" s="35">
        <v>1</v>
      </c>
      <c r="P20" s="121">
        <v>7.8323144928489824E-2</v>
      </c>
      <c r="Q20" s="125"/>
      <c r="R20" s="125"/>
      <c r="S20" s="125"/>
      <c r="T20" s="125"/>
      <c r="U20" s="125"/>
      <c r="V20" s="125"/>
      <c r="W20" s="125"/>
      <c r="X20" s="125"/>
      <c r="Y20" s="125"/>
      <c r="Z20" s="125"/>
      <c r="AA20" s="125"/>
      <c r="AB20" s="101">
        <f t="shared" si="0"/>
        <v>0</v>
      </c>
      <c r="AC20" s="125"/>
    </row>
    <row r="21" spans="2:29" x14ac:dyDescent="0.25">
      <c r="B21" s="36" t="s">
        <v>1570</v>
      </c>
      <c r="C21" s="36" t="s">
        <v>1517</v>
      </c>
      <c r="D21" s="36"/>
      <c r="E21" s="36" t="s">
        <v>243</v>
      </c>
      <c r="F21" s="36" t="s">
        <v>1518</v>
      </c>
      <c r="G21" s="36" t="s">
        <v>1519</v>
      </c>
      <c r="H21" s="36" t="s">
        <v>1520</v>
      </c>
      <c r="I21" s="36"/>
      <c r="J21" s="36" t="s">
        <v>1521</v>
      </c>
      <c r="K21" s="36">
        <v>20110174</v>
      </c>
      <c r="L21" s="36">
        <v>1</v>
      </c>
      <c r="M21" s="35">
        <v>1350</v>
      </c>
      <c r="N21" s="35">
        <v>3701</v>
      </c>
      <c r="O21" s="35">
        <f>AVERAGE(M21:N21)</f>
        <v>2525.5</v>
      </c>
      <c r="P21" s="121">
        <v>25.763149980346061</v>
      </c>
      <c r="Q21" s="125"/>
      <c r="R21" s="125"/>
      <c r="S21" s="125"/>
      <c r="T21" s="125"/>
      <c r="U21" s="125"/>
      <c r="V21" s="125"/>
      <c r="W21" s="125"/>
      <c r="X21" s="125"/>
      <c r="Y21" s="125"/>
      <c r="Z21" s="125"/>
      <c r="AA21" s="125"/>
      <c r="AB21" s="101">
        <f t="shared" si="0"/>
        <v>0</v>
      </c>
      <c r="AC21" s="125"/>
    </row>
    <row r="22" spans="2:29" x14ac:dyDescent="0.25">
      <c r="B22" s="36" t="s">
        <v>1570</v>
      </c>
      <c r="C22" s="36" t="s">
        <v>1522</v>
      </c>
      <c r="D22" s="36"/>
      <c r="E22" s="36" t="s">
        <v>243</v>
      </c>
      <c r="F22" s="36" t="s">
        <v>1523</v>
      </c>
      <c r="G22" s="36" t="s">
        <v>1524</v>
      </c>
      <c r="H22" s="36" t="s">
        <v>1520</v>
      </c>
      <c r="I22" s="36"/>
      <c r="J22" s="36" t="s">
        <v>1525</v>
      </c>
      <c r="K22" s="36">
        <v>20120267</v>
      </c>
      <c r="L22" s="36">
        <v>1</v>
      </c>
      <c r="M22" s="35">
        <v>390</v>
      </c>
      <c r="N22" s="35">
        <v>1280</v>
      </c>
      <c r="O22" s="35">
        <f t="shared" ref="O22:O33" si="1">AVERAGE(M22:N22)</f>
        <v>835</v>
      </c>
      <c r="P22" s="121">
        <v>5.768317880088329</v>
      </c>
      <c r="Q22" s="125"/>
      <c r="R22" s="125"/>
      <c r="S22" s="125"/>
      <c r="T22" s="125"/>
      <c r="U22" s="125"/>
      <c r="V22" s="125"/>
      <c r="W22" s="125"/>
      <c r="X22" s="125"/>
      <c r="Y22" s="125"/>
      <c r="Z22" s="125"/>
      <c r="AA22" s="125"/>
      <c r="AB22" s="101">
        <f t="shared" si="0"/>
        <v>0</v>
      </c>
      <c r="AC22" s="125"/>
    </row>
    <row r="23" spans="2:29" x14ac:dyDescent="0.25">
      <c r="B23" s="36" t="s">
        <v>1570</v>
      </c>
      <c r="C23" s="36" t="s">
        <v>1526</v>
      </c>
      <c r="D23" s="36"/>
      <c r="E23" s="36" t="s">
        <v>36</v>
      </c>
      <c r="F23" s="36" t="s">
        <v>1527</v>
      </c>
      <c r="G23" s="36" t="s">
        <v>1528</v>
      </c>
      <c r="H23" s="36" t="s">
        <v>1520</v>
      </c>
      <c r="I23" s="36"/>
      <c r="J23" s="36" t="s">
        <v>1529</v>
      </c>
      <c r="K23" s="36">
        <v>19978310</v>
      </c>
      <c r="L23" s="36">
        <v>4</v>
      </c>
      <c r="M23" s="35">
        <v>720</v>
      </c>
      <c r="N23" s="35">
        <v>1200</v>
      </c>
      <c r="O23" s="35">
        <f t="shared" si="1"/>
        <v>960</v>
      </c>
      <c r="P23" s="121">
        <v>6.1703380316742313</v>
      </c>
      <c r="Q23" s="125"/>
      <c r="R23" s="125"/>
      <c r="S23" s="125"/>
      <c r="T23" s="125"/>
      <c r="U23" s="125"/>
      <c r="V23" s="125"/>
      <c r="W23" s="125"/>
      <c r="X23" s="125"/>
      <c r="Y23" s="125"/>
      <c r="Z23" s="125"/>
      <c r="AA23" s="125"/>
      <c r="AB23" s="101">
        <f t="shared" si="0"/>
        <v>0</v>
      </c>
      <c r="AC23" s="125"/>
    </row>
    <row r="24" spans="2:29" x14ac:dyDescent="0.25">
      <c r="B24" s="36" t="s">
        <v>1570</v>
      </c>
      <c r="C24" s="36" t="s">
        <v>1530</v>
      </c>
      <c r="D24" s="36"/>
      <c r="E24" s="36" t="s">
        <v>36</v>
      </c>
      <c r="F24" s="36" t="s">
        <v>1531</v>
      </c>
      <c r="G24" s="36" t="s">
        <v>1532</v>
      </c>
      <c r="H24" s="36" t="s">
        <v>1520</v>
      </c>
      <c r="I24" s="36"/>
      <c r="J24" s="36" t="s">
        <v>1533</v>
      </c>
      <c r="K24" s="36">
        <v>20091117</v>
      </c>
      <c r="L24" s="36">
        <v>2</v>
      </c>
      <c r="M24" s="35">
        <v>150</v>
      </c>
      <c r="N24" s="35">
        <v>901</v>
      </c>
      <c r="O24" s="35">
        <f t="shared" si="1"/>
        <v>525.5</v>
      </c>
      <c r="P24" s="121">
        <v>0.45061482662812796</v>
      </c>
      <c r="Q24" s="125"/>
      <c r="R24" s="125"/>
      <c r="S24" s="125"/>
      <c r="T24" s="125"/>
      <c r="U24" s="125"/>
      <c r="V24" s="125"/>
      <c r="W24" s="125"/>
      <c r="X24" s="125"/>
      <c r="Y24" s="125"/>
      <c r="Z24" s="125"/>
      <c r="AA24" s="125"/>
      <c r="AB24" s="101">
        <f t="shared" si="0"/>
        <v>0</v>
      </c>
      <c r="AC24" s="125"/>
    </row>
    <row r="25" spans="2:29" x14ac:dyDescent="0.25">
      <c r="B25" s="36" t="s">
        <v>1570</v>
      </c>
      <c r="C25" s="36" t="s">
        <v>1534</v>
      </c>
      <c r="D25" s="36"/>
      <c r="E25" s="36" t="s">
        <v>21</v>
      </c>
      <c r="F25" s="36" t="s">
        <v>1535</v>
      </c>
      <c r="G25" s="36" t="s">
        <v>1536</v>
      </c>
      <c r="H25" s="36" t="s">
        <v>1520</v>
      </c>
      <c r="I25" s="36"/>
      <c r="J25" s="36" t="s">
        <v>1537</v>
      </c>
      <c r="K25" s="36">
        <v>20140333</v>
      </c>
      <c r="L25" s="36">
        <v>1</v>
      </c>
      <c r="M25" s="35">
        <v>120</v>
      </c>
      <c r="N25" s="35">
        <v>300</v>
      </c>
      <c r="O25" s="35">
        <f t="shared" si="1"/>
        <v>210</v>
      </c>
      <c r="P25" s="121">
        <v>1.3768522880595395</v>
      </c>
      <c r="Q25" s="125"/>
      <c r="R25" s="125"/>
      <c r="S25" s="125"/>
      <c r="T25" s="125"/>
      <c r="U25" s="125"/>
      <c r="V25" s="125"/>
      <c r="W25" s="125"/>
      <c r="X25" s="125"/>
      <c r="Y25" s="125"/>
      <c r="Z25" s="125"/>
      <c r="AA25" s="125"/>
      <c r="AB25" s="101">
        <f t="shared" si="0"/>
        <v>0</v>
      </c>
      <c r="AC25" s="125"/>
    </row>
    <row r="26" spans="2:29" x14ac:dyDescent="0.25">
      <c r="B26" s="36" t="s">
        <v>1570</v>
      </c>
      <c r="C26" s="36" t="s">
        <v>1538</v>
      </c>
      <c r="D26" s="36"/>
      <c r="E26" s="36" t="s">
        <v>21</v>
      </c>
      <c r="F26" s="36" t="s">
        <v>1539</v>
      </c>
      <c r="G26" s="36" t="s">
        <v>1540</v>
      </c>
      <c r="H26" s="36" t="s">
        <v>1520</v>
      </c>
      <c r="I26" s="36"/>
      <c r="J26" s="36" t="s">
        <v>1541</v>
      </c>
      <c r="K26" s="36">
        <v>20043195</v>
      </c>
      <c r="L26" s="36">
        <v>1</v>
      </c>
      <c r="M26" s="35">
        <v>90</v>
      </c>
      <c r="N26" s="35">
        <v>290</v>
      </c>
      <c r="O26" s="35">
        <f t="shared" si="1"/>
        <v>190</v>
      </c>
      <c r="P26" s="121">
        <v>0.16004086615506882</v>
      </c>
      <c r="Q26" s="125"/>
      <c r="R26" s="125"/>
      <c r="S26" s="125"/>
      <c r="T26" s="125"/>
      <c r="U26" s="125"/>
      <c r="V26" s="125"/>
      <c r="W26" s="125"/>
      <c r="X26" s="125"/>
      <c r="Y26" s="125"/>
      <c r="Z26" s="125"/>
      <c r="AA26" s="125"/>
      <c r="AB26" s="101">
        <f t="shared" si="0"/>
        <v>0</v>
      </c>
      <c r="AC26" s="125"/>
    </row>
    <row r="27" spans="2:29" x14ac:dyDescent="0.25">
      <c r="B27" s="36" t="s">
        <v>1570</v>
      </c>
      <c r="C27" s="36" t="s">
        <v>1542</v>
      </c>
      <c r="D27" s="36"/>
      <c r="E27" s="36" t="s">
        <v>1543</v>
      </c>
      <c r="F27" s="36" t="s">
        <v>1544</v>
      </c>
      <c r="G27" s="36" t="s">
        <v>1545</v>
      </c>
      <c r="H27" s="36" t="s">
        <v>1520</v>
      </c>
      <c r="I27" s="36"/>
      <c r="J27" s="36" t="s">
        <v>1546</v>
      </c>
      <c r="K27" s="36">
        <v>20082047</v>
      </c>
      <c r="L27" s="36">
        <v>1</v>
      </c>
      <c r="M27" s="35">
        <v>210</v>
      </c>
      <c r="N27" s="35">
        <v>210</v>
      </c>
      <c r="O27" s="35">
        <f t="shared" si="1"/>
        <v>210</v>
      </c>
      <c r="P27" s="121">
        <v>12.019304290865431</v>
      </c>
      <c r="Q27" s="125"/>
      <c r="R27" s="125"/>
      <c r="S27" s="125"/>
      <c r="T27" s="125"/>
      <c r="U27" s="125"/>
      <c r="V27" s="125"/>
      <c r="W27" s="125"/>
      <c r="X27" s="125"/>
      <c r="Y27" s="125"/>
      <c r="Z27" s="125"/>
      <c r="AA27" s="125"/>
      <c r="AB27" s="101">
        <f t="shared" si="0"/>
        <v>0</v>
      </c>
      <c r="AC27" s="125"/>
    </row>
    <row r="28" spans="2:29" x14ac:dyDescent="0.25">
      <c r="B28" s="36" t="s">
        <v>1570</v>
      </c>
      <c r="C28" s="36" t="s">
        <v>1547</v>
      </c>
      <c r="D28" s="36"/>
      <c r="E28" s="36" t="s">
        <v>69</v>
      </c>
      <c r="F28" s="36" t="s">
        <v>1548</v>
      </c>
      <c r="G28" s="36" t="s">
        <v>1549</v>
      </c>
      <c r="H28" s="36" t="s">
        <v>1520</v>
      </c>
      <c r="I28" s="36"/>
      <c r="J28" s="36" t="s">
        <v>1550</v>
      </c>
      <c r="K28" s="36">
        <v>20067783</v>
      </c>
      <c r="L28" s="36"/>
      <c r="M28" s="35"/>
      <c r="N28" s="35">
        <v>6</v>
      </c>
      <c r="O28" s="35">
        <f t="shared" si="1"/>
        <v>6</v>
      </c>
      <c r="P28" s="121">
        <v>0.59190078521078071</v>
      </c>
      <c r="Q28" s="125"/>
      <c r="R28" s="125"/>
      <c r="S28" s="125"/>
      <c r="T28" s="125"/>
      <c r="U28" s="125"/>
      <c r="V28" s="125"/>
      <c r="W28" s="125"/>
      <c r="X28" s="125"/>
      <c r="Y28" s="125"/>
      <c r="Z28" s="125"/>
      <c r="AA28" s="125"/>
      <c r="AB28" s="101">
        <f t="shared" si="0"/>
        <v>0</v>
      </c>
      <c r="AC28" s="125"/>
    </row>
    <row r="29" spans="2:29" x14ac:dyDescent="0.25">
      <c r="B29" s="36" t="s">
        <v>1570</v>
      </c>
      <c r="C29" s="36" t="s">
        <v>1551</v>
      </c>
      <c r="D29" s="36"/>
      <c r="E29" s="36" t="s">
        <v>139</v>
      </c>
      <c r="F29" s="36" t="s">
        <v>1552</v>
      </c>
      <c r="G29" s="36" t="s">
        <v>1553</v>
      </c>
      <c r="H29" s="36" t="s">
        <v>1520</v>
      </c>
      <c r="I29" s="36"/>
      <c r="J29" s="36" t="s">
        <v>1554</v>
      </c>
      <c r="K29" s="36">
        <v>20091953</v>
      </c>
      <c r="L29" s="36">
        <v>1</v>
      </c>
      <c r="M29" s="35"/>
      <c r="N29" s="35">
        <v>150</v>
      </c>
      <c r="O29" s="35">
        <f t="shared" si="1"/>
        <v>150</v>
      </c>
      <c r="P29" s="121">
        <v>0.18144035608192011</v>
      </c>
      <c r="Q29" s="125"/>
      <c r="R29" s="125"/>
      <c r="S29" s="125"/>
      <c r="T29" s="125"/>
      <c r="U29" s="125"/>
      <c r="V29" s="125"/>
      <c r="W29" s="125"/>
      <c r="X29" s="125"/>
      <c r="Y29" s="125"/>
      <c r="Z29" s="125"/>
      <c r="AA29" s="125"/>
      <c r="AB29" s="101">
        <f t="shared" si="0"/>
        <v>0</v>
      </c>
      <c r="AC29" s="125"/>
    </row>
    <row r="30" spans="2:29" x14ac:dyDescent="0.25">
      <c r="B30" s="36" t="s">
        <v>1570</v>
      </c>
      <c r="C30" s="36" t="s">
        <v>1555</v>
      </c>
      <c r="D30" s="36"/>
      <c r="E30" s="36" t="s">
        <v>1556</v>
      </c>
      <c r="F30" s="36" t="s">
        <v>1557</v>
      </c>
      <c r="G30" s="36" t="s">
        <v>1558</v>
      </c>
      <c r="H30" s="36" t="s">
        <v>1520</v>
      </c>
      <c r="I30" s="36"/>
      <c r="J30" s="36" t="s">
        <v>1559</v>
      </c>
      <c r="K30" s="36">
        <v>20055026</v>
      </c>
      <c r="L30" s="36">
        <v>1</v>
      </c>
      <c r="M30" s="35"/>
      <c r="N30" s="35">
        <v>2</v>
      </c>
      <c r="O30" s="35">
        <f t="shared" si="1"/>
        <v>2</v>
      </c>
      <c r="P30" s="121">
        <v>0.22886830361483523</v>
      </c>
      <c r="Q30" s="125"/>
      <c r="R30" s="125"/>
      <c r="S30" s="125"/>
      <c r="T30" s="125"/>
      <c r="U30" s="125"/>
      <c r="V30" s="125"/>
      <c r="W30" s="125"/>
      <c r="X30" s="125"/>
      <c r="Y30" s="125"/>
      <c r="Z30" s="125"/>
      <c r="AA30" s="125"/>
      <c r="AB30" s="101">
        <f t="shared" si="0"/>
        <v>0</v>
      </c>
      <c r="AC30" s="125"/>
    </row>
    <row r="31" spans="2:29" x14ac:dyDescent="0.25">
      <c r="B31" s="36" t="s">
        <v>1570</v>
      </c>
      <c r="C31" s="36" t="s">
        <v>1560</v>
      </c>
      <c r="D31" s="36"/>
      <c r="E31" s="36" t="s">
        <v>21</v>
      </c>
      <c r="F31" s="36" t="s">
        <v>1561</v>
      </c>
      <c r="G31" s="36" t="s">
        <v>1562</v>
      </c>
      <c r="H31" s="36" t="s">
        <v>1520</v>
      </c>
      <c r="I31" s="36"/>
      <c r="J31" s="36" t="s">
        <v>1563</v>
      </c>
      <c r="K31" s="36">
        <v>20089628</v>
      </c>
      <c r="L31" s="36">
        <v>1</v>
      </c>
      <c r="M31" s="35"/>
      <c r="N31" s="35">
        <v>30</v>
      </c>
      <c r="O31" s="35">
        <f t="shared" si="1"/>
        <v>30</v>
      </c>
      <c r="P31" s="121">
        <v>9.789128370793683E-2</v>
      </c>
      <c r="Q31" s="125"/>
      <c r="R31" s="125"/>
      <c r="S31" s="125"/>
      <c r="T31" s="125"/>
      <c r="U31" s="125"/>
      <c r="V31" s="125"/>
      <c r="W31" s="125"/>
      <c r="X31" s="125"/>
      <c r="Y31" s="125"/>
      <c r="Z31" s="125"/>
      <c r="AA31" s="125"/>
      <c r="AB31" s="101">
        <f t="shared" si="0"/>
        <v>0</v>
      </c>
      <c r="AC31" s="125"/>
    </row>
    <row r="32" spans="2:29" x14ac:dyDescent="0.25">
      <c r="B32" s="36" t="s">
        <v>1570</v>
      </c>
      <c r="C32" s="36" t="s">
        <v>1530</v>
      </c>
      <c r="D32" s="36"/>
      <c r="E32" s="36" t="s">
        <v>36</v>
      </c>
      <c r="F32" s="36" t="s">
        <v>1531</v>
      </c>
      <c r="G32" s="36" t="s">
        <v>1532</v>
      </c>
      <c r="H32" s="36" t="s">
        <v>1520</v>
      </c>
      <c r="I32" s="36"/>
      <c r="J32" s="36" t="s">
        <v>1564</v>
      </c>
      <c r="K32" s="36">
        <v>20091117</v>
      </c>
      <c r="L32" s="36">
        <v>1</v>
      </c>
      <c r="M32" s="35">
        <v>150</v>
      </c>
      <c r="N32" s="35">
        <v>30</v>
      </c>
      <c r="O32" s="35">
        <f t="shared" si="1"/>
        <v>90</v>
      </c>
      <c r="P32" s="121">
        <v>7.7174756225559513E-2</v>
      </c>
      <c r="Q32" s="125"/>
      <c r="R32" s="125"/>
      <c r="S32" s="125"/>
      <c r="T32" s="125"/>
      <c r="U32" s="125"/>
      <c r="V32" s="125"/>
      <c r="W32" s="125"/>
      <c r="X32" s="125"/>
      <c r="Y32" s="125"/>
      <c r="Z32" s="125"/>
      <c r="AA32" s="125"/>
      <c r="AB32" s="101">
        <f t="shared" si="0"/>
        <v>0</v>
      </c>
      <c r="AC32" s="125"/>
    </row>
    <row r="33" spans="2:30" x14ac:dyDescent="0.25">
      <c r="B33" s="36" t="s">
        <v>1570</v>
      </c>
      <c r="C33" s="36" t="s">
        <v>1565</v>
      </c>
      <c r="D33" s="36"/>
      <c r="E33" s="36" t="s">
        <v>1566</v>
      </c>
      <c r="F33" s="36" t="s">
        <v>1567</v>
      </c>
      <c r="G33" s="36" t="s">
        <v>1568</v>
      </c>
      <c r="H33" s="36" t="s">
        <v>1520</v>
      </c>
      <c r="I33" s="36"/>
      <c r="J33" s="36" t="s">
        <v>1569</v>
      </c>
      <c r="K33" s="36">
        <v>20148906</v>
      </c>
      <c r="L33" s="36">
        <v>1</v>
      </c>
      <c r="M33" s="35"/>
      <c r="N33" s="35">
        <v>60</v>
      </c>
      <c r="O33" s="35">
        <f t="shared" si="1"/>
        <v>60</v>
      </c>
      <c r="P33" s="121">
        <v>0.2182747972538833</v>
      </c>
      <c r="Q33" s="125"/>
      <c r="R33" s="125"/>
      <c r="S33" s="125"/>
      <c r="T33" s="125"/>
      <c r="U33" s="125"/>
      <c r="V33" s="125"/>
      <c r="W33" s="125"/>
      <c r="X33" s="125"/>
      <c r="Y33" s="125"/>
      <c r="Z33" s="125"/>
      <c r="AA33" s="125"/>
      <c r="AB33" s="101">
        <f t="shared" si="0"/>
        <v>0</v>
      </c>
      <c r="AC33" s="125"/>
    </row>
    <row r="34" spans="2:30" x14ac:dyDescent="0.25">
      <c r="P34" s="120">
        <f>SUM(P8:P33)</f>
        <v>100</v>
      </c>
      <c r="Z34" s="145" t="s">
        <v>6532</v>
      </c>
      <c r="AA34" s="145"/>
      <c r="AB34" s="103">
        <f>SUM(AB8:AB33)</f>
        <v>0</v>
      </c>
      <c r="AD34" s="15"/>
    </row>
    <row r="670" spans="12:12" x14ac:dyDescent="0.25">
      <c r="L670" s="12">
        <v>20091279</v>
      </c>
    </row>
    <row r="671" spans="12:12" x14ac:dyDescent="0.25">
      <c r="L671" s="12">
        <v>20109427</v>
      </c>
    </row>
    <row r="672" spans="12:12" x14ac:dyDescent="0.25">
      <c r="L672" s="12">
        <v>20111478</v>
      </c>
    </row>
  </sheetData>
  <sheetProtection algorithmName="SHA-512" hashValue="aGROWDGF0z8nTxCT09g7hw7PICjxK+WpATuplu0i1pXCvsnSLt0zWeGOiuFvLQnfxsLQvOSZpOKBcdoP/DHwPw==" saltValue="qYxhmkH4INpHmbbnrSnsow==" spinCount="100000" sheet="1" objects="1" scenarios="1"/>
  <mergeCells count="3">
    <mergeCell ref="B4:AC4"/>
    <mergeCell ref="M6:O6"/>
    <mergeCell ref="Z34:AA3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598FE-DE9A-F442-A973-C47E7929D92C}">
  <sheetPr>
    <tabColor rgb="FFFF6600"/>
  </sheetPr>
  <dimension ref="B4:AD672"/>
  <sheetViews>
    <sheetView showGridLines="0" zoomScale="140" zoomScaleNormal="140" workbookViewId="0">
      <selection activeCell="A2" sqref="A2"/>
    </sheetView>
  </sheetViews>
  <sheetFormatPr baseColWidth="10" defaultColWidth="10.875" defaultRowHeight="15.75" x14ac:dyDescent="0.25"/>
  <cols>
    <col min="1" max="2" width="10.875" style="12"/>
    <col min="3" max="3" width="31" style="12" customWidth="1"/>
    <col min="4" max="4" width="31.875" style="12" customWidth="1"/>
    <col min="5" max="5" width="23.625" style="12" bestFit="1" customWidth="1"/>
    <col min="6" max="6" width="16.375" style="12" bestFit="1" customWidth="1"/>
    <col min="7" max="14" width="10.875" style="12"/>
    <col min="15" max="15" width="12.625" style="12" customWidth="1"/>
    <col min="16" max="16" width="10.875" style="12"/>
    <col min="17" max="29" width="20.875" style="12" customWidth="1"/>
    <col min="30" max="30" width="12.875" style="12" bestFit="1" customWidth="1"/>
    <col min="31" max="16384" width="10.875" style="12"/>
  </cols>
  <sheetData>
    <row r="4" spans="2:30" ht="35.25" x14ac:dyDescent="0.25">
      <c r="C4" s="144" t="s">
        <v>4404</v>
      </c>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6"/>
    </row>
    <row r="5" spans="2:30" ht="35.25" x14ac:dyDescent="0.25">
      <c r="C5" s="16"/>
      <c r="D5" s="16"/>
      <c r="E5" s="16"/>
      <c r="F5" s="16"/>
      <c r="G5" s="16"/>
      <c r="H5" s="16"/>
      <c r="I5" s="16"/>
      <c r="J5" s="16"/>
      <c r="K5" s="16"/>
      <c r="L5" s="16"/>
      <c r="M5" s="16"/>
      <c r="N5" s="16"/>
      <c r="O5" s="16"/>
      <c r="P5" s="116"/>
      <c r="Q5" s="16"/>
      <c r="R5" s="16"/>
      <c r="S5" s="16"/>
      <c r="T5" s="16"/>
      <c r="U5" s="16"/>
      <c r="V5" s="16"/>
      <c r="W5" s="16"/>
      <c r="X5" s="16"/>
      <c r="Y5" s="16"/>
      <c r="Z5" s="16"/>
      <c r="AA5" s="16"/>
      <c r="AB5" s="16"/>
      <c r="AC5" s="16"/>
      <c r="AD5" s="16"/>
    </row>
    <row r="6" spans="2:30" x14ac:dyDescent="0.25">
      <c r="M6" s="146" t="s">
        <v>1470</v>
      </c>
      <c r="N6" s="146"/>
      <c r="O6" s="146"/>
      <c r="P6" s="127"/>
      <c r="Q6" s="12">
        <v>100</v>
      </c>
    </row>
    <row r="7" spans="2:30" ht="45" x14ac:dyDescent="0.25">
      <c r="B7" s="2" t="s">
        <v>10</v>
      </c>
      <c r="C7" s="2" t="s">
        <v>0</v>
      </c>
      <c r="D7" s="2" t="s">
        <v>1</v>
      </c>
      <c r="E7" s="2" t="s">
        <v>2</v>
      </c>
      <c r="F7" s="2" t="s">
        <v>3</v>
      </c>
      <c r="G7" s="2" t="s">
        <v>4</v>
      </c>
      <c r="H7" s="2" t="s">
        <v>5</v>
      </c>
      <c r="I7" s="2" t="s">
        <v>6</v>
      </c>
      <c r="J7" s="2" t="s">
        <v>7</v>
      </c>
      <c r="K7" s="3" t="s">
        <v>8</v>
      </c>
      <c r="L7" s="2" t="s">
        <v>9</v>
      </c>
      <c r="M7" s="4">
        <v>2020</v>
      </c>
      <c r="N7" s="4">
        <v>2021</v>
      </c>
      <c r="O7" s="5" t="s">
        <v>1471</v>
      </c>
      <c r="P7" s="5" t="s">
        <v>6691</v>
      </c>
      <c r="Q7" s="6" t="s">
        <v>1457</v>
      </c>
      <c r="R7" s="7" t="s">
        <v>1458</v>
      </c>
      <c r="S7" s="8" t="s">
        <v>1459</v>
      </c>
      <c r="T7" s="8" t="s">
        <v>1460</v>
      </c>
      <c r="U7" s="8" t="s">
        <v>1461</v>
      </c>
      <c r="V7" s="8" t="s">
        <v>1462</v>
      </c>
      <c r="W7" s="9" t="s">
        <v>1463</v>
      </c>
      <c r="X7" s="9" t="s">
        <v>1464</v>
      </c>
      <c r="Y7" s="6" t="s">
        <v>1465</v>
      </c>
      <c r="Z7" s="6" t="s">
        <v>1466</v>
      </c>
      <c r="AA7" s="6" t="s">
        <v>1467</v>
      </c>
      <c r="AB7" s="6" t="s">
        <v>1468</v>
      </c>
      <c r="AC7" s="6" t="s">
        <v>1469</v>
      </c>
    </row>
    <row r="8" spans="2:30" x14ac:dyDescent="0.25">
      <c r="B8" s="36" t="s">
        <v>1571</v>
      </c>
      <c r="C8" s="39" t="s">
        <v>1572</v>
      </c>
      <c r="D8" s="36"/>
      <c r="E8" s="36"/>
      <c r="F8" s="36"/>
      <c r="G8" s="36"/>
      <c r="H8" s="40" t="s">
        <v>13</v>
      </c>
      <c r="I8" s="36"/>
      <c r="J8" s="36"/>
      <c r="K8" s="36">
        <v>1981349</v>
      </c>
      <c r="L8" s="36"/>
      <c r="M8" s="36">
        <v>362</v>
      </c>
      <c r="N8" s="36">
        <v>752</v>
      </c>
      <c r="O8" s="35">
        <v>557</v>
      </c>
      <c r="P8" s="122">
        <v>7.0274076323515153</v>
      </c>
      <c r="Q8" s="125"/>
      <c r="R8" s="125"/>
      <c r="S8" s="125"/>
      <c r="T8" s="125"/>
      <c r="U8" s="125"/>
      <c r="V8" s="125"/>
      <c r="W8" s="125"/>
      <c r="X8" s="125"/>
      <c r="Y8" s="125"/>
      <c r="Z8" s="125"/>
      <c r="AA8" s="125"/>
      <c r="AB8" s="101">
        <f>AA8*O8</f>
        <v>0</v>
      </c>
      <c r="AC8" s="125"/>
      <c r="AD8" s="13"/>
    </row>
    <row r="9" spans="2:30" x14ac:dyDescent="0.25">
      <c r="B9" s="36" t="s">
        <v>1571</v>
      </c>
      <c r="C9" s="39" t="s">
        <v>1573</v>
      </c>
      <c r="D9" s="36" t="s">
        <v>4406</v>
      </c>
      <c r="E9" s="36" t="s">
        <v>439</v>
      </c>
      <c r="F9" s="36" t="s">
        <v>4406</v>
      </c>
      <c r="G9" s="36" t="s">
        <v>4454</v>
      </c>
      <c r="H9" s="40" t="s">
        <v>13</v>
      </c>
      <c r="I9" s="36"/>
      <c r="J9" s="36">
        <v>20006421</v>
      </c>
      <c r="K9" s="36">
        <v>20006421</v>
      </c>
      <c r="L9" s="36"/>
      <c r="M9" s="36">
        <v>324</v>
      </c>
      <c r="N9" s="36">
        <v>436</v>
      </c>
      <c r="O9" s="35">
        <v>380</v>
      </c>
      <c r="P9" s="122">
        <v>5.4262345842993804</v>
      </c>
      <c r="Q9" s="125"/>
      <c r="R9" s="125"/>
      <c r="S9" s="125"/>
      <c r="T9" s="125"/>
      <c r="U9" s="125"/>
      <c r="V9" s="125"/>
      <c r="W9" s="125"/>
      <c r="X9" s="125"/>
      <c r="Y9" s="125"/>
      <c r="Z9" s="125"/>
      <c r="AA9" s="125"/>
      <c r="AB9" s="101">
        <f t="shared" ref="AB9:AB72" si="0">AA9*O9</f>
        <v>0</v>
      </c>
      <c r="AC9" s="125"/>
      <c r="AD9" s="13"/>
    </row>
    <row r="10" spans="2:30" x14ac:dyDescent="0.25">
      <c r="B10" s="36" t="s">
        <v>1571</v>
      </c>
      <c r="C10" s="39" t="s">
        <v>1574</v>
      </c>
      <c r="D10" s="36"/>
      <c r="E10" s="36"/>
      <c r="F10" s="36"/>
      <c r="G10" s="36"/>
      <c r="H10" s="40" t="s">
        <v>13</v>
      </c>
      <c r="I10" s="36"/>
      <c r="J10" s="36"/>
      <c r="K10" s="36">
        <v>20036703</v>
      </c>
      <c r="L10" s="36"/>
      <c r="M10" s="36">
        <v>155</v>
      </c>
      <c r="N10" s="36">
        <v>201</v>
      </c>
      <c r="O10" s="35">
        <v>178</v>
      </c>
      <c r="P10" s="122">
        <v>1.4241338879555836</v>
      </c>
      <c r="Q10" s="125"/>
      <c r="R10" s="125"/>
      <c r="S10" s="125"/>
      <c r="T10" s="125"/>
      <c r="U10" s="125"/>
      <c r="V10" s="125"/>
      <c r="W10" s="125"/>
      <c r="X10" s="125"/>
      <c r="Y10" s="125"/>
      <c r="Z10" s="125"/>
      <c r="AA10" s="125"/>
      <c r="AB10" s="101">
        <f t="shared" si="0"/>
        <v>0</v>
      </c>
      <c r="AC10" s="125"/>
      <c r="AD10" s="13"/>
    </row>
    <row r="11" spans="2:30" x14ac:dyDescent="0.25">
      <c r="B11" s="36" t="s">
        <v>1571</v>
      </c>
      <c r="C11" s="39" t="s">
        <v>1575</v>
      </c>
      <c r="D11" s="36" t="s">
        <v>4407</v>
      </c>
      <c r="E11" s="36" t="s">
        <v>4455</v>
      </c>
      <c r="F11" s="36" t="s">
        <v>4407</v>
      </c>
      <c r="G11" s="36" t="s">
        <v>4456</v>
      </c>
      <c r="H11" s="40" t="s">
        <v>13</v>
      </c>
      <c r="I11" s="36"/>
      <c r="J11" s="36">
        <v>20027260</v>
      </c>
      <c r="K11" s="36">
        <v>20027260</v>
      </c>
      <c r="L11" s="36"/>
      <c r="M11" s="36">
        <v>104</v>
      </c>
      <c r="N11" s="36">
        <v>147</v>
      </c>
      <c r="O11" s="35">
        <v>125.5</v>
      </c>
      <c r="P11" s="122">
        <v>0.8557673426586736</v>
      </c>
      <c r="Q11" s="125"/>
      <c r="R11" s="125"/>
      <c r="S11" s="125"/>
      <c r="T11" s="125"/>
      <c r="U11" s="125"/>
      <c r="V11" s="125"/>
      <c r="W11" s="125"/>
      <c r="X11" s="125"/>
      <c r="Y11" s="125"/>
      <c r="Z11" s="125"/>
      <c r="AA11" s="125"/>
      <c r="AB11" s="101">
        <f t="shared" si="0"/>
        <v>0</v>
      </c>
      <c r="AC11" s="125"/>
      <c r="AD11" s="13"/>
    </row>
    <row r="12" spans="2:30" x14ac:dyDescent="0.25">
      <c r="B12" s="36" t="s">
        <v>1571</v>
      </c>
      <c r="C12" s="39" t="s">
        <v>1576</v>
      </c>
      <c r="D12" s="36" t="s">
        <v>4408</v>
      </c>
      <c r="E12" s="36" t="s">
        <v>4457</v>
      </c>
      <c r="F12" s="36" t="s">
        <v>4408</v>
      </c>
      <c r="G12" s="36" t="s">
        <v>4458</v>
      </c>
      <c r="H12" s="40" t="s">
        <v>13</v>
      </c>
      <c r="I12" s="36"/>
      <c r="J12" s="36">
        <v>19966580</v>
      </c>
      <c r="K12" s="36">
        <v>19966580</v>
      </c>
      <c r="L12" s="36"/>
      <c r="M12" s="36">
        <v>136</v>
      </c>
      <c r="N12" s="36">
        <v>218</v>
      </c>
      <c r="O12" s="35">
        <v>177</v>
      </c>
      <c r="P12" s="122">
        <v>5.1311223952952512</v>
      </c>
      <c r="Q12" s="125"/>
      <c r="R12" s="125"/>
      <c r="S12" s="125"/>
      <c r="T12" s="125"/>
      <c r="U12" s="125"/>
      <c r="V12" s="125"/>
      <c r="W12" s="125"/>
      <c r="X12" s="125"/>
      <c r="Y12" s="125"/>
      <c r="Z12" s="125"/>
      <c r="AA12" s="125"/>
      <c r="AB12" s="101">
        <f t="shared" si="0"/>
        <v>0</v>
      </c>
      <c r="AC12" s="125"/>
      <c r="AD12" s="13"/>
    </row>
    <row r="13" spans="2:30" x14ac:dyDescent="0.25">
      <c r="B13" s="36" t="s">
        <v>1571</v>
      </c>
      <c r="C13" s="39" t="s">
        <v>1575</v>
      </c>
      <c r="D13" s="36" t="s">
        <v>4407</v>
      </c>
      <c r="E13" s="36" t="s">
        <v>4455</v>
      </c>
      <c r="F13" s="36" t="s">
        <v>4407</v>
      </c>
      <c r="G13" s="36" t="s">
        <v>4456</v>
      </c>
      <c r="H13" s="40" t="s">
        <v>13</v>
      </c>
      <c r="I13" s="36"/>
      <c r="J13" s="36">
        <v>20027260</v>
      </c>
      <c r="K13" s="36">
        <v>20027260</v>
      </c>
      <c r="L13" s="36"/>
      <c r="M13" s="36">
        <v>104</v>
      </c>
      <c r="N13" s="36">
        <v>119</v>
      </c>
      <c r="O13" s="35">
        <v>111.5</v>
      </c>
      <c r="P13" s="122">
        <v>0.76030325662503673</v>
      </c>
      <c r="Q13" s="125"/>
      <c r="R13" s="125"/>
      <c r="S13" s="125"/>
      <c r="T13" s="125"/>
      <c r="U13" s="125"/>
      <c r="V13" s="125"/>
      <c r="W13" s="125"/>
      <c r="X13" s="125"/>
      <c r="Y13" s="125"/>
      <c r="Z13" s="125"/>
      <c r="AA13" s="125"/>
      <c r="AB13" s="101">
        <f t="shared" si="0"/>
        <v>0</v>
      </c>
      <c r="AC13" s="125"/>
      <c r="AD13" s="13"/>
    </row>
    <row r="14" spans="2:30" x14ac:dyDescent="0.25">
      <c r="B14" s="36" t="s">
        <v>1571</v>
      </c>
      <c r="C14" s="41" t="s">
        <v>1577</v>
      </c>
      <c r="D14" s="36"/>
      <c r="E14" s="36"/>
      <c r="F14" s="36"/>
      <c r="G14" s="36"/>
      <c r="H14" s="40" t="s">
        <v>13</v>
      </c>
      <c r="I14" s="36"/>
      <c r="J14" s="36"/>
      <c r="K14" s="36">
        <v>20058363</v>
      </c>
      <c r="L14" s="36"/>
      <c r="M14" s="36">
        <v>21</v>
      </c>
      <c r="N14" s="36">
        <v>80</v>
      </c>
      <c r="O14" s="35">
        <v>50.5</v>
      </c>
      <c r="P14" s="122">
        <v>0.79130839375185991</v>
      </c>
      <c r="Q14" s="125"/>
      <c r="R14" s="125"/>
      <c r="S14" s="125"/>
      <c r="T14" s="125"/>
      <c r="U14" s="125"/>
      <c r="V14" s="125"/>
      <c r="W14" s="125"/>
      <c r="X14" s="125"/>
      <c r="Y14" s="125"/>
      <c r="Z14" s="125"/>
      <c r="AA14" s="125"/>
      <c r="AB14" s="101">
        <f t="shared" si="0"/>
        <v>0</v>
      </c>
      <c r="AC14" s="125"/>
      <c r="AD14" s="13"/>
    </row>
    <row r="15" spans="2:30" x14ac:dyDescent="0.25">
      <c r="B15" s="36" t="s">
        <v>1571</v>
      </c>
      <c r="C15" s="39" t="s">
        <v>1578</v>
      </c>
      <c r="D15" s="36"/>
      <c r="E15" s="36"/>
      <c r="F15" s="36"/>
      <c r="G15" s="36"/>
      <c r="H15" s="40" t="s">
        <v>13</v>
      </c>
      <c r="I15" s="36"/>
      <c r="J15" s="36"/>
      <c r="K15" s="36">
        <v>20111465</v>
      </c>
      <c r="L15" s="36"/>
      <c r="M15" s="36">
        <v>15</v>
      </c>
      <c r="N15" s="36">
        <v>69</v>
      </c>
      <c r="O15" s="35">
        <v>42</v>
      </c>
      <c r="P15" s="122">
        <v>0.26042448344356323</v>
      </c>
      <c r="Q15" s="125"/>
      <c r="R15" s="125"/>
      <c r="S15" s="125"/>
      <c r="T15" s="125"/>
      <c r="U15" s="125"/>
      <c r="V15" s="125"/>
      <c r="W15" s="125"/>
      <c r="X15" s="125"/>
      <c r="Y15" s="125"/>
      <c r="Z15" s="125"/>
      <c r="AA15" s="125"/>
      <c r="AB15" s="101">
        <f t="shared" si="0"/>
        <v>0</v>
      </c>
      <c r="AC15" s="125"/>
      <c r="AD15" s="13"/>
    </row>
    <row r="16" spans="2:30" x14ac:dyDescent="0.25">
      <c r="B16" s="36" t="s">
        <v>1571</v>
      </c>
      <c r="C16" s="39" t="s">
        <v>1579</v>
      </c>
      <c r="D16" s="36" t="s">
        <v>4409</v>
      </c>
      <c r="E16" s="36" t="s">
        <v>4457</v>
      </c>
      <c r="F16" s="36" t="s">
        <v>4409</v>
      </c>
      <c r="G16" s="36" t="s">
        <v>4459</v>
      </c>
      <c r="H16" s="40" t="s">
        <v>13</v>
      </c>
      <c r="I16" s="36"/>
      <c r="J16" s="36">
        <v>20073451</v>
      </c>
      <c r="K16" s="36">
        <v>20073451</v>
      </c>
      <c r="L16" s="36"/>
      <c r="M16" s="36">
        <v>37</v>
      </c>
      <c r="N16" s="36">
        <v>102</v>
      </c>
      <c r="O16" s="35">
        <v>69.5</v>
      </c>
      <c r="P16" s="122">
        <v>0.51209325484221602</v>
      </c>
      <c r="Q16" s="125"/>
      <c r="R16" s="125"/>
      <c r="S16" s="125"/>
      <c r="T16" s="125"/>
      <c r="U16" s="125"/>
      <c r="V16" s="125"/>
      <c r="W16" s="125"/>
      <c r="X16" s="125"/>
      <c r="Y16" s="125"/>
      <c r="Z16" s="125"/>
      <c r="AA16" s="125"/>
      <c r="AB16" s="101">
        <f t="shared" si="0"/>
        <v>0</v>
      </c>
      <c r="AC16" s="125"/>
      <c r="AD16" s="13"/>
    </row>
    <row r="17" spans="2:30" x14ac:dyDescent="0.25">
      <c r="B17" s="36" t="s">
        <v>1571</v>
      </c>
      <c r="C17" s="39" t="s">
        <v>1580</v>
      </c>
      <c r="D17" s="36" t="s">
        <v>4410</v>
      </c>
      <c r="E17" s="36" t="s">
        <v>4455</v>
      </c>
      <c r="F17" s="36" t="s">
        <v>4410</v>
      </c>
      <c r="G17" s="36" t="s">
        <v>4460</v>
      </c>
      <c r="H17" s="40" t="s">
        <v>13</v>
      </c>
      <c r="I17" s="36"/>
      <c r="J17" s="36">
        <v>20027374</v>
      </c>
      <c r="K17" s="36">
        <v>20027374</v>
      </c>
      <c r="L17" s="36"/>
      <c r="M17" s="36">
        <v>61</v>
      </c>
      <c r="N17" s="36">
        <v>108</v>
      </c>
      <c r="O17" s="35">
        <v>84.5</v>
      </c>
      <c r="P17" s="122">
        <v>0.44537564914649919</v>
      </c>
      <c r="Q17" s="125"/>
      <c r="R17" s="125"/>
      <c r="S17" s="125"/>
      <c r="T17" s="125"/>
      <c r="U17" s="125"/>
      <c r="V17" s="125"/>
      <c r="W17" s="125"/>
      <c r="X17" s="125"/>
      <c r="Y17" s="125"/>
      <c r="Z17" s="125"/>
      <c r="AA17" s="125"/>
      <c r="AB17" s="101">
        <f t="shared" si="0"/>
        <v>0</v>
      </c>
      <c r="AC17" s="125"/>
      <c r="AD17" s="13"/>
    </row>
    <row r="18" spans="2:30" x14ac:dyDescent="0.25">
      <c r="B18" s="36" t="s">
        <v>1571</v>
      </c>
      <c r="C18" s="39" t="s">
        <v>1572</v>
      </c>
      <c r="D18" s="36"/>
      <c r="E18" s="36"/>
      <c r="F18" s="36"/>
      <c r="G18" s="36"/>
      <c r="H18" s="40" t="s">
        <v>13</v>
      </c>
      <c r="I18" s="36"/>
      <c r="J18" s="36"/>
      <c r="K18" s="36">
        <v>1981349</v>
      </c>
      <c r="L18" s="36"/>
      <c r="M18" s="36">
        <v>362</v>
      </c>
      <c r="N18" s="36">
        <v>103</v>
      </c>
      <c r="O18" s="35">
        <v>232.5</v>
      </c>
      <c r="P18" s="122">
        <v>2.93334340129574</v>
      </c>
      <c r="Q18" s="125"/>
      <c r="R18" s="125"/>
      <c r="S18" s="125"/>
      <c r="T18" s="125"/>
      <c r="U18" s="125"/>
      <c r="V18" s="125"/>
      <c r="W18" s="125"/>
      <c r="X18" s="125"/>
      <c r="Y18" s="125"/>
      <c r="Z18" s="125"/>
      <c r="AA18" s="125"/>
      <c r="AB18" s="101">
        <f t="shared" si="0"/>
        <v>0</v>
      </c>
      <c r="AC18" s="125"/>
      <c r="AD18" s="13"/>
    </row>
    <row r="19" spans="2:30" x14ac:dyDescent="0.25">
      <c r="B19" s="36" t="s">
        <v>1571</v>
      </c>
      <c r="C19" s="39" t="s">
        <v>1581</v>
      </c>
      <c r="D19" s="36" t="s">
        <v>4411</v>
      </c>
      <c r="E19" s="36" t="s">
        <v>4461</v>
      </c>
      <c r="F19" s="36" t="s">
        <v>4411</v>
      </c>
      <c r="G19" s="36" t="s">
        <v>4462</v>
      </c>
      <c r="H19" s="40" t="s">
        <v>13</v>
      </c>
      <c r="I19" s="36"/>
      <c r="J19" s="36">
        <v>20062912</v>
      </c>
      <c r="K19" s="36">
        <v>20062912</v>
      </c>
      <c r="L19" s="36"/>
      <c r="M19" s="36">
        <v>25</v>
      </c>
      <c r="N19" s="36">
        <v>59</v>
      </c>
      <c r="O19" s="35">
        <v>42</v>
      </c>
      <c r="P19" s="122">
        <v>3.7480403667728139</v>
      </c>
      <c r="Q19" s="125"/>
      <c r="R19" s="125"/>
      <c r="S19" s="125"/>
      <c r="T19" s="125"/>
      <c r="U19" s="125"/>
      <c r="V19" s="125"/>
      <c r="W19" s="125"/>
      <c r="X19" s="125"/>
      <c r="Y19" s="125"/>
      <c r="Z19" s="125"/>
      <c r="AA19" s="125"/>
      <c r="AB19" s="101">
        <f t="shared" si="0"/>
        <v>0</v>
      </c>
      <c r="AC19" s="125"/>
      <c r="AD19" s="13"/>
    </row>
    <row r="20" spans="2:30" x14ac:dyDescent="0.25">
      <c r="B20" s="36" t="s">
        <v>1571</v>
      </c>
      <c r="C20" s="41" t="s">
        <v>1582</v>
      </c>
      <c r="D20" s="36"/>
      <c r="E20" s="36"/>
      <c r="F20" s="36"/>
      <c r="G20" s="36"/>
      <c r="H20" s="40" t="s">
        <v>13</v>
      </c>
      <c r="I20" s="36"/>
      <c r="J20" s="36"/>
      <c r="K20" s="36">
        <v>19926473</v>
      </c>
      <c r="L20" s="36"/>
      <c r="M20" s="36">
        <v>51</v>
      </c>
      <c r="N20" s="36">
        <v>99</v>
      </c>
      <c r="O20" s="35">
        <v>75</v>
      </c>
      <c r="P20" s="122">
        <v>1.8998648631378254</v>
      </c>
      <c r="Q20" s="125"/>
      <c r="R20" s="125"/>
      <c r="S20" s="125"/>
      <c r="T20" s="125"/>
      <c r="U20" s="125"/>
      <c r="V20" s="125"/>
      <c r="W20" s="125"/>
      <c r="X20" s="125"/>
      <c r="Y20" s="125"/>
      <c r="Z20" s="125"/>
      <c r="AA20" s="125"/>
      <c r="AB20" s="101">
        <f t="shared" si="0"/>
        <v>0</v>
      </c>
      <c r="AC20" s="125"/>
      <c r="AD20" s="13"/>
    </row>
    <row r="21" spans="2:30" x14ac:dyDescent="0.25">
      <c r="B21" s="36" t="s">
        <v>1571</v>
      </c>
      <c r="C21" s="39" t="s">
        <v>1583</v>
      </c>
      <c r="D21" s="36" t="s">
        <v>4412</v>
      </c>
      <c r="E21" s="36" t="s">
        <v>4455</v>
      </c>
      <c r="F21" s="36" t="s">
        <v>4412</v>
      </c>
      <c r="G21" s="36" t="s">
        <v>4463</v>
      </c>
      <c r="H21" s="40" t="s">
        <v>13</v>
      </c>
      <c r="I21" s="36"/>
      <c r="J21" s="36">
        <v>20010895</v>
      </c>
      <c r="K21" s="36">
        <v>20010895</v>
      </c>
      <c r="L21" s="36"/>
      <c r="M21" s="36">
        <v>36</v>
      </c>
      <c r="N21" s="36">
        <v>52</v>
      </c>
      <c r="O21" s="35">
        <v>44</v>
      </c>
      <c r="P21" s="122">
        <v>2.6578498740384546</v>
      </c>
      <c r="Q21" s="125"/>
      <c r="R21" s="125"/>
      <c r="S21" s="125"/>
      <c r="T21" s="125"/>
      <c r="U21" s="125"/>
      <c r="V21" s="125"/>
      <c r="W21" s="125"/>
      <c r="X21" s="125"/>
      <c r="Y21" s="125"/>
      <c r="Z21" s="125"/>
      <c r="AA21" s="125"/>
      <c r="AB21" s="101">
        <f t="shared" si="0"/>
        <v>0</v>
      </c>
      <c r="AC21" s="125"/>
      <c r="AD21" s="13"/>
    </row>
    <row r="22" spans="2:30" x14ac:dyDescent="0.25">
      <c r="B22" s="36" t="s">
        <v>1571</v>
      </c>
      <c r="C22" s="39" t="s">
        <v>1584</v>
      </c>
      <c r="D22" s="36" t="s">
        <v>4413</v>
      </c>
      <c r="E22" s="36" t="s">
        <v>4455</v>
      </c>
      <c r="F22" s="36" t="s">
        <v>4413</v>
      </c>
      <c r="G22" s="36" t="s">
        <v>4464</v>
      </c>
      <c r="H22" s="40" t="s">
        <v>13</v>
      </c>
      <c r="I22" s="36"/>
      <c r="J22" s="36">
        <v>20146383</v>
      </c>
      <c r="K22" s="36">
        <v>20146383</v>
      </c>
      <c r="L22" s="36"/>
      <c r="M22" s="36">
        <v>41</v>
      </c>
      <c r="N22" s="36">
        <v>98</v>
      </c>
      <c r="O22" s="35">
        <v>69.5</v>
      </c>
      <c r="P22" s="122">
        <v>1.5786324129183162</v>
      </c>
      <c r="Q22" s="125"/>
      <c r="R22" s="125"/>
      <c r="S22" s="125"/>
      <c r="T22" s="125"/>
      <c r="U22" s="125"/>
      <c r="V22" s="125"/>
      <c r="W22" s="125"/>
      <c r="X22" s="125"/>
      <c r="Y22" s="125"/>
      <c r="Z22" s="125"/>
      <c r="AA22" s="125"/>
      <c r="AB22" s="101">
        <f t="shared" si="0"/>
        <v>0</v>
      </c>
      <c r="AC22" s="125"/>
      <c r="AD22" s="13"/>
    </row>
    <row r="23" spans="2:30" x14ac:dyDescent="0.25">
      <c r="B23" s="36" t="s">
        <v>1571</v>
      </c>
      <c r="C23" s="39" t="s">
        <v>1585</v>
      </c>
      <c r="D23" s="36" t="s">
        <v>4414</v>
      </c>
      <c r="E23" s="36" t="s">
        <v>4455</v>
      </c>
      <c r="F23" s="36" t="s">
        <v>4414</v>
      </c>
      <c r="G23" s="36" t="s">
        <v>4465</v>
      </c>
      <c r="H23" s="40" t="s">
        <v>13</v>
      </c>
      <c r="I23" s="36"/>
      <c r="J23" s="36">
        <v>20165219</v>
      </c>
      <c r="K23" s="36">
        <v>20165219</v>
      </c>
      <c r="L23" s="36"/>
      <c r="M23" s="36">
        <v>243</v>
      </c>
      <c r="N23" s="36">
        <v>104</v>
      </c>
      <c r="O23" s="35">
        <v>173.5</v>
      </c>
      <c r="P23" s="122">
        <v>3.5873647120562597</v>
      </c>
      <c r="Q23" s="125"/>
      <c r="R23" s="125"/>
      <c r="S23" s="125"/>
      <c r="T23" s="125"/>
      <c r="U23" s="125"/>
      <c r="V23" s="125"/>
      <c r="W23" s="125"/>
      <c r="X23" s="125"/>
      <c r="Y23" s="125"/>
      <c r="Z23" s="125"/>
      <c r="AA23" s="125"/>
      <c r="AB23" s="101">
        <f t="shared" si="0"/>
        <v>0</v>
      </c>
      <c r="AC23" s="125"/>
      <c r="AD23" s="13"/>
    </row>
    <row r="24" spans="2:30" x14ac:dyDescent="0.25">
      <c r="B24" s="36" t="s">
        <v>1571</v>
      </c>
      <c r="C24" s="39" t="s">
        <v>1572</v>
      </c>
      <c r="D24" s="36"/>
      <c r="E24" s="36"/>
      <c r="F24" s="36"/>
      <c r="G24" s="36"/>
      <c r="H24" s="40" t="s">
        <v>13</v>
      </c>
      <c r="I24" s="36"/>
      <c r="J24" s="36"/>
      <c r="K24" s="36">
        <v>1981349</v>
      </c>
      <c r="L24" s="36"/>
      <c r="M24" s="36">
        <v>362</v>
      </c>
      <c r="N24" s="36">
        <v>60</v>
      </c>
      <c r="O24" s="35">
        <v>211</v>
      </c>
      <c r="P24" s="122">
        <v>2.6620879899931236</v>
      </c>
      <c r="Q24" s="125"/>
      <c r="R24" s="125"/>
      <c r="S24" s="125"/>
      <c r="T24" s="125"/>
      <c r="U24" s="125"/>
      <c r="V24" s="125"/>
      <c r="W24" s="125"/>
      <c r="X24" s="125"/>
      <c r="Y24" s="125"/>
      <c r="Z24" s="125"/>
      <c r="AA24" s="125"/>
      <c r="AB24" s="101">
        <f t="shared" si="0"/>
        <v>0</v>
      </c>
      <c r="AC24" s="125"/>
      <c r="AD24" s="13"/>
    </row>
    <row r="25" spans="2:30" x14ac:dyDescent="0.25">
      <c r="B25" s="36" t="s">
        <v>1571</v>
      </c>
      <c r="C25" s="41" t="s">
        <v>1586</v>
      </c>
      <c r="D25" s="36"/>
      <c r="E25" s="36"/>
      <c r="F25" s="36"/>
      <c r="G25" s="36"/>
      <c r="H25" s="40" t="s">
        <v>13</v>
      </c>
      <c r="I25" s="36"/>
      <c r="J25" s="36"/>
      <c r="K25" s="36">
        <v>19905645</v>
      </c>
      <c r="L25" s="36"/>
      <c r="M25" s="36">
        <v>88</v>
      </c>
      <c r="N25" s="36">
        <v>112</v>
      </c>
      <c r="O25" s="35">
        <v>100</v>
      </c>
      <c r="P25" s="122">
        <v>2.4002256538577256</v>
      </c>
      <c r="Q25" s="125"/>
      <c r="R25" s="125"/>
      <c r="S25" s="125"/>
      <c r="T25" s="125"/>
      <c r="U25" s="125"/>
      <c r="V25" s="125"/>
      <c r="W25" s="125"/>
      <c r="X25" s="125"/>
      <c r="Y25" s="125"/>
      <c r="Z25" s="125"/>
      <c r="AA25" s="125"/>
      <c r="AB25" s="101">
        <f t="shared" si="0"/>
        <v>0</v>
      </c>
      <c r="AC25" s="125"/>
      <c r="AD25" s="13"/>
    </row>
    <row r="26" spans="2:30" x14ac:dyDescent="0.25">
      <c r="B26" s="36" t="s">
        <v>1571</v>
      </c>
      <c r="C26" s="39" t="s">
        <v>1587</v>
      </c>
      <c r="D26" s="36" t="s">
        <v>4415</v>
      </c>
      <c r="E26" s="36" t="s">
        <v>4461</v>
      </c>
      <c r="F26" s="36" t="s">
        <v>4415</v>
      </c>
      <c r="G26" s="36" t="s">
        <v>4466</v>
      </c>
      <c r="H26" s="40" t="s">
        <v>13</v>
      </c>
      <c r="I26" s="36"/>
      <c r="J26" s="36">
        <v>19917065</v>
      </c>
      <c r="K26" s="36">
        <v>19917065</v>
      </c>
      <c r="L26" s="36"/>
      <c r="M26" s="36">
        <v>50</v>
      </c>
      <c r="N26" s="36">
        <v>49</v>
      </c>
      <c r="O26" s="35">
        <v>49.5</v>
      </c>
      <c r="P26" s="122">
        <v>1.5049414849687939</v>
      </c>
      <c r="Q26" s="125"/>
      <c r="R26" s="125"/>
      <c r="S26" s="125"/>
      <c r="T26" s="125"/>
      <c r="U26" s="125"/>
      <c r="V26" s="125"/>
      <c r="W26" s="125"/>
      <c r="X26" s="125"/>
      <c r="Y26" s="125"/>
      <c r="Z26" s="125"/>
      <c r="AA26" s="125"/>
      <c r="AB26" s="101">
        <f t="shared" si="0"/>
        <v>0</v>
      </c>
      <c r="AC26" s="125"/>
      <c r="AD26" s="13"/>
    </row>
    <row r="27" spans="2:30" x14ac:dyDescent="0.25">
      <c r="B27" s="36" t="s">
        <v>1571</v>
      </c>
      <c r="C27" s="39" t="s">
        <v>1588</v>
      </c>
      <c r="D27" s="36" t="s">
        <v>4416</v>
      </c>
      <c r="E27" s="36" t="s">
        <v>4455</v>
      </c>
      <c r="F27" s="36" t="s">
        <v>4416</v>
      </c>
      <c r="G27" s="36" t="s">
        <v>4467</v>
      </c>
      <c r="H27" s="40" t="s">
        <v>13</v>
      </c>
      <c r="I27" s="36"/>
      <c r="J27" s="36">
        <v>53444</v>
      </c>
      <c r="K27" s="36">
        <v>53444</v>
      </c>
      <c r="L27" s="36"/>
      <c r="M27" s="36">
        <v>90</v>
      </c>
      <c r="N27" s="36">
        <v>135</v>
      </c>
      <c r="O27" s="35">
        <v>112.5</v>
      </c>
      <c r="P27" s="122">
        <v>2.8082640150135387</v>
      </c>
      <c r="Q27" s="125"/>
      <c r="R27" s="125"/>
      <c r="S27" s="125"/>
      <c r="T27" s="125"/>
      <c r="U27" s="125"/>
      <c r="V27" s="125"/>
      <c r="W27" s="125"/>
      <c r="X27" s="125"/>
      <c r="Y27" s="125"/>
      <c r="Z27" s="125"/>
      <c r="AA27" s="125"/>
      <c r="AB27" s="101">
        <f t="shared" si="0"/>
        <v>0</v>
      </c>
      <c r="AC27" s="125"/>
      <c r="AD27" s="13"/>
    </row>
    <row r="28" spans="2:30" x14ac:dyDescent="0.25">
      <c r="B28" s="36" t="s">
        <v>1571</v>
      </c>
      <c r="C28" s="39" t="s">
        <v>1589</v>
      </c>
      <c r="D28" s="36" t="s">
        <v>4417</v>
      </c>
      <c r="E28" s="36" t="s">
        <v>4455</v>
      </c>
      <c r="F28" s="36" t="s">
        <v>4417</v>
      </c>
      <c r="G28" s="36" t="s">
        <v>4468</v>
      </c>
      <c r="H28" s="40" t="s">
        <v>13</v>
      </c>
      <c r="I28" s="36"/>
      <c r="J28" s="36">
        <v>20075269</v>
      </c>
      <c r="K28" s="36">
        <v>20075269</v>
      </c>
      <c r="L28" s="36"/>
      <c r="M28" s="36">
        <v>22</v>
      </c>
      <c r="N28" s="36">
        <v>39</v>
      </c>
      <c r="O28" s="35">
        <v>30.5</v>
      </c>
      <c r="P28" s="122">
        <v>1.2770533937219688</v>
      </c>
      <c r="Q28" s="125"/>
      <c r="R28" s="125"/>
      <c r="S28" s="125"/>
      <c r="T28" s="125"/>
      <c r="U28" s="125"/>
      <c r="V28" s="125"/>
      <c r="W28" s="125"/>
      <c r="X28" s="125"/>
      <c r="Y28" s="125"/>
      <c r="Z28" s="125"/>
      <c r="AA28" s="125"/>
      <c r="AB28" s="101">
        <f t="shared" si="0"/>
        <v>0</v>
      </c>
      <c r="AC28" s="125"/>
      <c r="AD28" s="13"/>
    </row>
    <row r="29" spans="2:30" x14ac:dyDescent="0.25">
      <c r="B29" s="36" t="s">
        <v>1571</v>
      </c>
      <c r="C29" s="39" t="s">
        <v>1590</v>
      </c>
      <c r="D29" s="36" t="s">
        <v>35</v>
      </c>
      <c r="E29" s="36" t="s">
        <v>4457</v>
      </c>
      <c r="F29" s="36" t="s">
        <v>35</v>
      </c>
      <c r="G29" s="36" t="s">
        <v>4469</v>
      </c>
      <c r="H29" s="40" t="s">
        <v>13</v>
      </c>
      <c r="I29" s="36"/>
      <c r="J29" s="36">
        <v>19926684</v>
      </c>
      <c r="K29" s="36">
        <v>19926684</v>
      </c>
      <c r="L29" s="36"/>
      <c r="M29" s="36">
        <v>31</v>
      </c>
      <c r="N29" s="36">
        <v>52</v>
      </c>
      <c r="O29" s="35">
        <v>41.5</v>
      </c>
      <c r="P29" s="122">
        <v>0.9960936463509561</v>
      </c>
      <c r="Q29" s="125"/>
      <c r="R29" s="125"/>
      <c r="S29" s="125"/>
      <c r="T29" s="125"/>
      <c r="U29" s="125"/>
      <c r="V29" s="125"/>
      <c r="W29" s="125"/>
      <c r="X29" s="125"/>
      <c r="Y29" s="125"/>
      <c r="Z29" s="125"/>
      <c r="AA29" s="125"/>
      <c r="AB29" s="101">
        <f t="shared" si="0"/>
        <v>0</v>
      </c>
      <c r="AC29" s="125"/>
      <c r="AD29" s="13"/>
    </row>
    <row r="30" spans="2:30" x14ac:dyDescent="0.25">
      <c r="B30" s="36" t="s">
        <v>1571</v>
      </c>
      <c r="C30" s="39" t="s">
        <v>1591</v>
      </c>
      <c r="D30" s="36" t="s">
        <v>4418</v>
      </c>
      <c r="E30" s="36" t="s">
        <v>4457</v>
      </c>
      <c r="F30" s="36" t="s">
        <v>4418</v>
      </c>
      <c r="G30" s="36" t="s">
        <v>4470</v>
      </c>
      <c r="H30" s="40" t="s">
        <v>13</v>
      </c>
      <c r="I30" s="36"/>
      <c r="J30" s="36">
        <v>20095934</v>
      </c>
      <c r="K30" s="36">
        <v>20095934</v>
      </c>
      <c r="L30" s="36"/>
      <c r="M30" s="36">
        <v>27</v>
      </c>
      <c r="N30" s="36">
        <v>72</v>
      </c>
      <c r="O30" s="35">
        <v>49.5</v>
      </c>
      <c r="P30" s="122">
        <v>0.59389743443663245</v>
      </c>
      <c r="Q30" s="125"/>
      <c r="R30" s="125"/>
      <c r="S30" s="125"/>
      <c r="T30" s="125"/>
      <c r="U30" s="125"/>
      <c r="V30" s="125"/>
      <c r="W30" s="125"/>
      <c r="X30" s="125"/>
      <c r="Y30" s="125"/>
      <c r="Z30" s="125"/>
      <c r="AA30" s="125"/>
      <c r="AB30" s="101">
        <f t="shared" si="0"/>
        <v>0</v>
      </c>
      <c r="AC30" s="125"/>
      <c r="AD30" s="13"/>
    </row>
    <row r="31" spans="2:30" x14ac:dyDescent="0.25">
      <c r="B31" s="36" t="s">
        <v>1571</v>
      </c>
      <c r="C31" s="39" t="s">
        <v>1576</v>
      </c>
      <c r="D31" s="36" t="s">
        <v>4408</v>
      </c>
      <c r="E31" s="36" t="s">
        <v>4457</v>
      </c>
      <c r="F31" s="36" t="s">
        <v>4408</v>
      </c>
      <c r="G31" s="36" t="s">
        <v>4458</v>
      </c>
      <c r="H31" s="40" t="s">
        <v>13</v>
      </c>
      <c r="I31" s="36"/>
      <c r="J31" s="36">
        <v>19966580</v>
      </c>
      <c r="K31" s="36">
        <v>19966580</v>
      </c>
      <c r="L31" s="36"/>
      <c r="M31" s="36">
        <v>136</v>
      </c>
      <c r="N31" s="36">
        <v>190</v>
      </c>
      <c r="O31" s="35">
        <v>163</v>
      </c>
      <c r="P31" s="122">
        <v>5.5987261995501392</v>
      </c>
      <c r="Q31" s="125"/>
      <c r="R31" s="125"/>
      <c r="S31" s="125"/>
      <c r="T31" s="125"/>
      <c r="U31" s="125"/>
      <c r="V31" s="125"/>
      <c r="W31" s="125"/>
      <c r="X31" s="125"/>
      <c r="Y31" s="125"/>
      <c r="Z31" s="125"/>
      <c r="AA31" s="125"/>
      <c r="AB31" s="101">
        <f t="shared" si="0"/>
        <v>0</v>
      </c>
      <c r="AC31" s="125"/>
      <c r="AD31" s="13"/>
    </row>
    <row r="32" spans="2:30" x14ac:dyDescent="0.25">
      <c r="B32" s="36" t="s">
        <v>1571</v>
      </c>
      <c r="C32" s="39" t="s">
        <v>1592</v>
      </c>
      <c r="D32" s="36"/>
      <c r="E32" s="36" t="s">
        <v>4455</v>
      </c>
      <c r="F32" s="36" t="s">
        <v>4419</v>
      </c>
      <c r="G32" s="36" t="s">
        <v>4471</v>
      </c>
      <c r="H32" s="40" t="s">
        <v>13</v>
      </c>
      <c r="I32" s="36"/>
      <c r="J32" s="36">
        <v>19936874</v>
      </c>
      <c r="K32" s="36">
        <v>19936874</v>
      </c>
      <c r="L32" s="36"/>
      <c r="M32" s="36">
        <v>35</v>
      </c>
      <c r="N32" s="36">
        <v>57</v>
      </c>
      <c r="O32" s="35">
        <v>46</v>
      </c>
      <c r="P32" s="122">
        <v>1.1296617591258167</v>
      </c>
      <c r="Q32" s="125"/>
      <c r="R32" s="125"/>
      <c r="S32" s="125"/>
      <c r="T32" s="125"/>
      <c r="U32" s="125"/>
      <c r="V32" s="125"/>
      <c r="W32" s="125"/>
      <c r="X32" s="125"/>
      <c r="Y32" s="125"/>
      <c r="Z32" s="125"/>
      <c r="AA32" s="125"/>
      <c r="AB32" s="101">
        <f t="shared" si="0"/>
        <v>0</v>
      </c>
      <c r="AC32" s="125"/>
      <c r="AD32" s="13"/>
    </row>
    <row r="33" spans="2:30" x14ac:dyDescent="0.25">
      <c r="B33" s="36" t="s">
        <v>1571</v>
      </c>
      <c r="C33" s="41" t="s">
        <v>1593</v>
      </c>
      <c r="D33" s="36"/>
      <c r="E33" s="36"/>
      <c r="F33" s="36"/>
      <c r="G33" s="36"/>
      <c r="H33" s="40" t="s">
        <v>13</v>
      </c>
      <c r="I33" s="36"/>
      <c r="J33" s="36"/>
      <c r="K33" s="36">
        <v>20105113</v>
      </c>
      <c r="L33" s="36"/>
      <c r="M33" s="36">
        <v>76</v>
      </c>
      <c r="N33" s="36">
        <v>67</v>
      </c>
      <c r="O33" s="35">
        <v>71.5</v>
      </c>
      <c r="P33" s="122">
        <v>2.1881057116980491</v>
      </c>
      <c r="Q33" s="125"/>
      <c r="R33" s="125"/>
      <c r="S33" s="125"/>
      <c r="T33" s="125"/>
      <c r="U33" s="125"/>
      <c r="V33" s="125"/>
      <c r="W33" s="125"/>
      <c r="X33" s="125"/>
      <c r="Y33" s="125"/>
      <c r="Z33" s="125"/>
      <c r="AA33" s="125"/>
      <c r="AB33" s="101">
        <f t="shared" si="0"/>
        <v>0</v>
      </c>
      <c r="AC33" s="125"/>
      <c r="AD33" s="13"/>
    </row>
    <row r="34" spans="2:30" x14ac:dyDescent="0.25">
      <c r="B34" s="36" t="s">
        <v>1571</v>
      </c>
      <c r="C34" s="39" t="s">
        <v>1594</v>
      </c>
      <c r="D34" s="36"/>
      <c r="E34" s="36"/>
      <c r="F34" s="36"/>
      <c r="G34" s="36"/>
      <c r="H34" s="40" t="s">
        <v>13</v>
      </c>
      <c r="I34" s="36"/>
      <c r="J34" s="36"/>
      <c r="K34" s="36">
        <v>20058462</v>
      </c>
      <c r="L34" s="36"/>
      <c r="M34" s="36">
        <v>15</v>
      </c>
      <c r="N34" s="36">
        <v>37</v>
      </c>
      <c r="O34" s="35">
        <v>26</v>
      </c>
      <c r="P34" s="122">
        <v>0.55471881778045207</v>
      </c>
      <c r="Q34" s="125"/>
      <c r="R34" s="125"/>
      <c r="S34" s="125"/>
      <c r="T34" s="125"/>
      <c r="U34" s="125"/>
      <c r="V34" s="125"/>
      <c r="W34" s="125"/>
      <c r="X34" s="125"/>
      <c r="Y34" s="125"/>
      <c r="Z34" s="125"/>
      <c r="AA34" s="125"/>
      <c r="AB34" s="101">
        <f t="shared" si="0"/>
        <v>0</v>
      </c>
      <c r="AC34" s="125"/>
      <c r="AD34" s="13"/>
    </row>
    <row r="35" spans="2:30" x14ac:dyDescent="0.25">
      <c r="B35" s="36" t="s">
        <v>1571</v>
      </c>
      <c r="C35" s="39" t="s">
        <v>1572</v>
      </c>
      <c r="D35" s="36"/>
      <c r="E35" s="36"/>
      <c r="F35" s="36"/>
      <c r="G35" s="36"/>
      <c r="H35" s="40" t="s">
        <v>13</v>
      </c>
      <c r="I35" s="36"/>
      <c r="J35" s="36"/>
      <c r="K35" s="36">
        <v>1981349</v>
      </c>
      <c r="L35" s="36"/>
      <c r="M35" s="36">
        <v>362</v>
      </c>
      <c r="N35" s="36">
        <v>51</v>
      </c>
      <c r="O35" s="35">
        <v>206.5</v>
      </c>
      <c r="P35" s="122">
        <v>2.6053136015809475</v>
      </c>
      <c r="Q35" s="125"/>
      <c r="R35" s="125"/>
      <c r="S35" s="125"/>
      <c r="T35" s="125"/>
      <c r="U35" s="125"/>
      <c r="V35" s="125"/>
      <c r="W35" s="125"/>
      <c r="X35" s="125"/>
      <c r="Y35" s="125"/>
      <c r="Z35" s="125"/>
      <c r="AA35" s="125"/>
      <c r="AB35" s="101">
        <f t="shared" si="0"/>
        <v>0</v>
      </c>
      <c r="AC35" s="125"/>
      <c r="AD35" s="13"/>
    </row>
    <row r="36" spans="2:30" x14ac:dyDescent="0.25">
      <c r="B36" s="36" t="s">
        <v>1571</v>
      </c>
      <c r="C36" s="39" t="s">
        <v>1595</v>
      </c>
      <c r="D36" s="36"/>
      <c r="E36" s="36"/>
      <c r="F36" s="36"/>
      <c r="G36" s="36"/>
      <c r="H36" s="40" t="s">
        <v>13</v>
      </c>
      <c r="I36" s="36"/>
      <c r="J36" s="36"/>
      <c r="K36" s="36">
        <v>20103548</v>
      </c>
      <c r="L36" s="36"/>
      <c r="M36" s="36">
        <v>120</v>
      </c>
      <c r="N36" s="36">
        <v>691</v>
      </c>
      <c r="O36" s="35">
        <v>405.5</v>
      </c>
      <c r="P36" s="122">
        <v>0.31069627634252567</v>
      </c>
      <c r="Q36" s="125"/>
      <c r="R36" s="125"/>
      <c r="S36" s="125"/>
      <c r="T36" s="125"/>
      <c r="U36" s="125"/>
      <c r="V36" s="125"/>
      <c r="W36" s="125"/>
      <c r="X36" s="125"/>
      <c r="Y36" s="125"/>
      <c r="Z36" s="125"/>
      <c r="AA36" s="125"/>
      <c r="AB36" s="101">
        <f t="shared" si="0"/>
        <v>0</v>
      </c>
      <c r="AC36" s="125"/>
      <c r="AD36" s="13"/>
    </row>
    <row r="37" spans="2:30" x14ac:dyDescent="0.25">
      <c r="B37" s="36" t="s">
        <v>1571</v>
      </c>
      <c r="C37" s="39" t="s">
        <v>1596</v>
      </c>
      <c r="D37" s="36" t="s">
        <v>4420</v>
      </c>
      <c r="E37" s="36" t="s">
        <v>4461</v>
      </c>
      <c r="F37" s="36" t="s">
        <v>4420</v>
      </c>
      <c r="G37" s="36" t="s">
        <v>4472</v>
      </c>
      <c r="H37" s="40" t="s">
        <v>13</v>
      </c>
      <c r="I37" s="36"/>
      <c r="J37" s="36">
        <v>20026803</v>
      </c>
      <c r="K37" s="36">
        <v>20026803</v>
      </c>
      <c r="L37" s="36"/>
      <c r="M37" s="36">
        <v>23</v>
      </c>
      <c r="N37" s="36">
        <v>81</v>
      </c>
      <c r="O37" s="35">
        <v>52</v>
      </c>
      <c r="P37" s="122">
        <v>1.2507753676745488</v>
      </c>
      <c r="Q37" s="125"/>
      <c r="R37" s="125"/>
      <c r="S37" s="125"/>
      <c r="T37" s="125"/>
      <c r="U37" s="125"/>
      <c r="V37" s="125"/>
      <c r="W37" s="125"/>
      <c r="X37" s="125"/>
      <c r="Y37" s="125"/>
      <c r="Z37" s="125"/>
      <c r="AA37" s="125"/>
      <c r="AB37" s="101">
        <f t="shared" si="0"/>
        <v>0</v>
      </c>
      <c r="AC37" s="125"/>
      <c r="AD37" s="13"/>
    </row>
    <row r="38" spans="2:30" x14ac:dyDescent="0.25">
      <c r="B38" s="36" t="s">
        <v>1571</v>
      </c>
      <c r="C38" s="39" t="s">
        <v>1597</v>
      </c>
      <c r="D38" s="36" t="s">
        <v>4421</v>
      </c>
      <c r="E38" s="36" t="s">
        <v>633</v>
      </c>
      <c r="F38" s="36" t="s">
        <v>4421</v>
      </c>
      <c r="G38" s="36" t="s">
        <v>4473</v>
      </c>
      <c r="H38" s="40" t="s">
        <v>13</v>
      </c>
      <c r="I38" s="36"/>
      <c r="J38" s="36">
        <v>19984950</v>
      </c>
      <c r="K38" s="36">
        <v>19984950</v>
      </c>
      <c r="L38" s="36"/>
      <c r="M38" s="36">
        <v>11</v>
      </c>
      <c r="N38" s="36">
        <v>29</v>
      </c>
      <c r="O38" s="35">
        <v>20</v>
      </c>
      <c r="P38" s="122">
        <v>0.83421176058521818</v>
      </c>
      <c r="Q38" s="125"/>
      <c r="R38" s="125"/>
      <c r="S38" s="125"/>
      <c r="T38" s="125"/>
      <c r="U38" s="125"/>
      <c r="V38" s="125"/>
      <c r="W38" s="125"/>
      <c r="X38" s="125"/>
      <c r="Y38" s="125"/>
      <c r="Z38" s="125"/>
      <c r="AA38" s="125"/>
      <c r="AB38" s="101">
        <f t="shared" si="0"/>
        <v>0</v>
      </c>
      <c r="AC38" s="125"/>
      <c r="AD38" s="13"/>
    </row>
    <row r="39" spans="2:30" x14ac:dyDescent="0.25">
      <c r="B39" s="36" t="s">
        <v>1571</v>
      </c>
      <c r="C39" s="39" t="s">
        <v>1598</v>
      </c>
      <c r="D39" s="36" t="s">
        <v>4422</v>
      </c>
      <c r="E39" s="36" t="s">
        <v>439</v>
      </c>
      <c r="F39" s="36" t="s">
        <v>4422</v>
      </c>
      <c r="G39" s="36" t="s">
        <v>4474</v>
      </c>
      <c r="H39" s="40" t="s">
        <v>13</v>
      </c>
      <c r="I39" s="36"/>
      <c r="J39" s="36">
        <v>20022904</v>
      </c>
      <c r="K39" s="36">
        <v>20022904</v>
      </c>
      <c r="L39" s="36"/>
      <c r="M39" s="36">
        <v>26</v>
      </c>
      <c r="N39" s="36">
        <v>35</v>
      </c>
      <c r="O39" s="35">
        <v>30.5</v>
      </c>
      <c r="P39" s="122">
        <v>0.68241015583633491</v>
      </c>
      <c r="Q39" s="125"/>
      <c r="R39" s="125"/>
      <c r="S39" s="125"/>
      <c r="T39" s="125"/>
      <c r="U39" s="125"/>
      <c r="V39" s="125"/>
      <c r="W39" s="125"/>
      <c r="X39" s="125"/>
      <c r="Y39" s="125"/>
      <c r="Z39" s="125"/>
      <c r="AA39" s="125"/>
      <c r="AB39" s="101">
        <f t="shared" si="0"/>
        <v>0</v>
      </c>
      <c r="AC39" s="125"/>
      <c r="AD39" s="13"/>
    </row>
    <row r="40" spans="2:30" x14ac:dyDescent="0.25">
      <c r="B40" s="36" t="s">
        <v>1571</v>
      </c>
      <c r="C40" s="39" t="s">
        <v>1583</v>
      </c>
      <c r="D40" s="36" t="s">
        <v>4412</v>
      </c>
      <c r="E40" s="36" t="s">
        <v>4455</v>
      </c>
      <c r="F40" s="36" t="s">
        <v>4412</v>
      </c>
      <c r="G40" s="36" t="s">
        <v>4463</v>
      </c>
      <c r="H40" s="40" t="s">
        <v>13</v>
      </c>
      <c r="I40" s="36"/>
      <c r="J40" s="36">
        <v>20010895</v>
      </c>
      <c r="K40" s="36">
        <v>20010895</v>
      </c>
      <c r="L40" s="36"/>
      <c r="M40" s="36">
        <v>36</v>
      </c>
      <c r="N40" s="36">
        <v>60</v>
      </c>
      <c r="O40" s="35">
        <v>48</v>
      </c>
      <c r="P40" s="122">
        <v>2.8994725898601326</v>
      </c>
      <c r="Q40" s="125"/>
      <c r="R40" s="125"/>
      <c r="S40" s="125"/>
      <c r="T40" s="125"/>
      <c r="U40" s="125"/>
      <c r="V40" s="125"/>
      <c r="W40" s="125"/>
      <c r="X40" s="125"/>
      <c r="Y40" s="125"/>
      <c r="Z40" s="125"/>
      <c r="AA40" s="125"/>
      <c r="AB40" s="101">
        <f t="shared" si="0"/>
        <v>0</v>
      </c>
      <c r="AC40" s="125"/>
      <c r="AD40" s="13"/>
    </row>
    <row r="41" spans="2:30" x14ac:dyDescent="0.25">
      <c r="B41" s="36" t="s">
        <v>1571</v>
      </c>
      <c r="C41" s="39" t="s">
        <v>1599</v>
      </c>
      <c r="D41" s="36" t="s">
        <v>490</v>
      </c>
      <c r="E41" s="36" t="s">
        <v>439</v>
      </c>
      <c r="F41" s="36" t="s">
        <v>490</v>
      </c>
      <c r="G41" s="36" t="s">
        <v>4475</v>
      </c>
      <c r="H41" s="40" t="s">
        <v>13</v>
      </c>
      <c r="I41" s="36"/>
      <c r="J41" s="36">
        <v>19982867</v>
      </c>
      <c r="K41" s="36">
        <v>19982867</v>
      </c>
      <c r="L41" s="36"/>
      <c r="M41" s="36">
        <v>58</v>
      </c>
      <c r="N41" s="36">
        <v>66</v>
      </c>
      <c r="O41" s="35">
        <v>62</v>
      </c>
      <c r="P41" s="122">
        <v>0.4658704648268186</v>
      </c>
      <c r="Q41" s="125"/>
      <c r="R41" s="125"/>
      <c r="S41" s="125"/>
      <c r="T41" s="125"/>
      <c r="U41" s="125"/>
      <c r="V41" s="125"/>
      <c r="W41" s="125"/>
      <c r="X41" s="125"/>
      <c r="Y41" s="125"/>
      <c r="Z41" s="125"/>
      <c r="AA41" s="125"/>
      <c r="AB41" s="101">
        <f t="shared" si="0"/>
        <v>0</v>
      </c>
      <c r="AC41" s="125"/>
      <c r="AD41" s="13"/>
    </row>
    <row r="42" spans="2:30" x14ac:dyDescent="0.25">
      <c r="B42" s="36" t="s">
        <v>1571</v>
      </c>
      <c r="C42" s="39" t="s">
        <v>1600</v>
      </c>
      <c r="D42" s="36" t="s">
        <v>4423</v>
      </c>
      <c r="E42" s="36" t="s">
        <v>4455</v>
      </c>
      <c r="F42" s="36" t="s">
        <v>4423</v>
      </c>
      <c r="G42" s="36" t="s">
        <v>4476</v>
      </c>
      <c r="H42" s="40" t="s">
        <v>13</v>
      </c>
      <c r="I42" s="36"/>
      <c r="J42" s="36">
        <v>19975141</v>
      </c>
      <c r="K42" s="36">
        <v>19975141</v>
      </c>
      <c r="L42" s="36"/>
      <c r="M42" s="36">
        <v>31</v>
      </c>
      <c r="N42" s="36">
        <v>34</v>
      </c>
      <c r="O42" s="35">
        <v>32.5</v>
      </c>
      <c r="P42" s="122">
        <v>0.76707211521203156</v>
      </c>
      <c r="Q42" s="125"/>
      <c r="R42" s="125"/>
      <c r="S42" s="125"/>
      <c r="T42" s="125"/>
      <c r="U42" s="125"/>
      <c r="V42" s="125"/>
      <c r="W42" s="125"/>
      <c r="X42" s="125"/>
      <c r="Y42" s="125"/>
      <c r="Z42" s="125"/>
      <c r="AA42" s="125"/>
      <c r="AB42" s="101">
        <f t="shared" si="0"/>
        <v>0</v>
      </c>
      <c r="AC42" s="125"/>
      <c r="AD42" s="13"/>
    </row>
    <row r="43" spans="2:30" x14ac:dyDescent="0.25">
      <c r="B43" s="36" t="s">
        <v>1571</v>
      </c>
      <c r="C43" s="39" t="s">
        <v>1601</v>
      </c>
      <c r="D43" s="36" t="s">
        <v>4424</v>
      </c>
      <c r="E43" s="36" t="s">
        <v>4455</v>
      </c>
      <c r="F43" s="36" t="s">
        <v>4424</v>
      </c>
      <c r="G43" s="36" t="s">
        <v>4477</v>
      </c>
      <c r="H43" s="40" t="s">
        <v>13</v>
      </c>
      <c r="I43" s="36"/>
      <c r="J43" s="36">
        <v>19915436</v>
      </c>
      <c r="K43" s="36">
        <v>19915436</v>
      </c>
      <c r="L43" s="36"/>
      <c r="M43" s="36">
        <v>62</v>
      </c>
      <c r="N43" s="36">
        <v>75</v>
      </c>
      <c r="O43" s="35">
        <v>68.5</v>
      </c>
      <c r="P43" s="122">
        <v>2.2378770575481823</v>
      </c>
      <c r="Q43" s="125"/>
      <c r="R43" s="125"/>
      <c r="S43" s="125"/>
      <c r="T43" s="125"/>
      <c r="U43" s="125"/>
      <c r="V43" s="125"/>
      <c r="W43" s="125"/>
      <c r="X43" s="125"/>
      <c r="Y43" s="125"/>
      <c r="Z43" s="125"/>
      <c r="AA43" s="125"/>
      <c r="AB43" s="101">
        <f t="shared" si="0"/>
        <v>0</v>
      </c>
      <c r="AC43" s="125"/>
      <c r="AD43" s="13"/>
    </row>
    <row r="44" spans="2:30" x14ac:dyDescent="0.25">
      <c r="B44" s="36" t="s">
        <v>1571</v>
      </c>
      <c r="C44" s="39" t="s">
        <v>1602</v>
      </c>
      <c r="D44" s="36"/>
      <c r="E44" s="36"/>
      <c r="F44" s="36"/>
      <c r="G44" s="36"/>
      <c r="H44" s="40" t="s">
        <v>13</v>
      </c>
      <c r="I44" s="36"/>
      <c r="J44" s="36"/>
      <c r="K44" s="36">
        <v>20115473</v>
      </c>
      <c r="L44" s="36"/>
      <c r="M44" s="36">
        <v>15</v>
      </c>
      <c r="N44" s="36">
        <v>27</v>
      </c>
      <c r="O44" s="35">
        <v>21</v>
      </c>
      <c r="P44" s="122">
        <v>0.28637732336350885</v>
      </c>
      <c r="Q44" s="125"/>
      <c r="R44" s="125"/>
      <c r="S44" s="125"/>
      <c r="T44" s="125"/>
      <c r="U44" s="125"/>
      <c r="V44" s="125"/>
      <c r="W44" s="125"/>
      <c r="X44" s="125"/>
      <c r="Y44" s="125"/>
      <c r="Z44" s="125"/>
      <c r="AA44" s="125"/>
      <c r="AB44" s="101">
        <f t="shared" si="0"/>
        <v>0</v>
      </c>
      <c r="AC44" s="125"/>
      <c r="AD44" s="13"/>
    </row>
    <row r="45" spans="2:30" x14ac:dyDescent="0.25">
      <c r="B45" s="36" t="s">
        <v>1571</v>
      </c>
      <c r="C45" s="39" t="s">
        <v>1603</v>
      </c>
      <c r="D45" s="36"/>
      <c r="E45" s="36"/>
      <c r="F45" s="36"/>
      <c r="G45" s="36"/>
      <c r="H45" s="40" t="s">
        <v>13</v>
      </c>
      <c r="I45" s="36"/>
      <c r="J45" s="36"/>
      <c r="K45" s="36">
        <v>20109423</v>
      </c>
      <c r="L45" s="36"/>
      <c r="M45" s="36">
        <v>2</v>
      </c>
      <c r="N45" s="36">
        <v>30</v>
      </c>
      <c r="O45" s="35">
        <v>16</v>
      </c>
      <c r="P45" s="122">
        <v>0.27309234106114566</v>
      </c>
      <c r="Q45" s="125"/>
      <c r="R45" s="125"/>
      <c r="S45" s="125"/>
      <c r="T45" s="125"/>
      <c r="U45" s="125"/>
      <c r="V45" s="125"/>
      <c r="W45" s="125"/>
      <c r="X45" s="125"/>
      <c r="Y45" s="125"/>
      <c r="Z45" s="125"/>
      <c r="AA45" s="125"/>
      <c r="AB45" s="101">
        <f t="shared" si="0"/>
        <v>0</v>
      </c>
      <c r="AC45" s="125"/>
      <c r="AD45" s="13"/>
    </row>
    <row r="46" spans="2:30" x14ac:dyDescent="0.25">
      <c r="B46" s="36" t="s">
        <v>1571</v>
      </c>
      <c r="C46" s="39" t="s">
        <v>1604</v>
      </c>
      <c r="D46" s="36" t="s">
        <v>4425</v>
      </c>
      <c r="E46" s="36" t="s">
        <v>4478</v>
      </c>
      <c r="F46" s="36" t="s">
        <v>4425</v>
      </c>
      <c r="G46" s="36" t="s">
        <v>4479</v>
      </c>
      <c r="H46" s="40" t="s">
        <v>13</v>
      </c>
      <c r="I46" s="36"/>
      <c r="J46" s="36">
        <v>20011637</v>
      </c>
      <c r="K46" s="36">
        <v>20011637</v>
      </c>
      <c r="L46" s="36"/>
      <c r="M46" s="36">
        <v>11</v>
      </c>
      <c r="N46" s="36">
        <v>17</v>
      </c>
      <c r="O46" s="35">
        <v>14</v>
      </c>
      <c r="P46" s="122">
        <v>0.66211913709347714</v>
      </c>
      <c r="Q46" s="125"/>
      <c r="R46" s="125"/>
      <c r="S46" s="125"/>
      <c r="T46" s="125"/>
      <c r="U46" s="125"/>
      <c r="V46" s="125"/>
      <c r="W46" s="125"/>
      <c r="X46" s="125"/>
      <c r="Y46" s="125"/>
      <c r="Z46" s="125"/>
      <c r="AA46" s="125"/>
      <c r="AB46" s="101">
        <f t="shared" si="0"/>
        <v>0</v>
      </c>
      <c r="AC46" s="125"/>
      <c r="AD46" s="13"/>
    </row>
    <row r="47" spans="2:30" x14ac:dyDescent="0.25">
      <c r="B47" s="36" t="s">
        <v>1571</v>
      </c>
      <c r="C47" s="39" t="s">
        <v>1605</v>
      </c>
      <c r="D47" s="36" t="s">
        <v>4426</v>
      </c>
      <c r="E47" s="36" t="s">
        <v>4455</v>
      </c>
      <c r="F47" s="36" t="s">
        <v>4426</v>
      </c>
      <c r="G47" s="36" t="s">
        <v>4480</v>
      </c>
      <c r="H47" s="40" t="s">
        <v>13</v>
      </c>
      <c r="I47" s="36"/>
      <c r="J47" s="36">
        <v>20132544</v>
      </c>
      <c r="K47" s="36">
        <v>20132544</v>
      </c>
      <c r="L47" s="36"/>
      <c r="M47" s="36">
        <v>20</v>
      </c>
      <c r="N47" s="36">
        <v>28</v>
      </c>
      <c r="O47" s="35">
        <v>24</v>
      </c>
      <c r="P47" s="122">
        <v>0.76167160749085161</v>
      </c>
      <c r="Q47" s="125"/>
      <c r="R47" s="125"/>
      <c r="S47" s="125"/>
      <c r="T47" s="125"/>
      <c r="U47" s="125"/>
      <c r="V47" s="125"/>
      <c r="W47" s="125"/>
      <c r="X47" s="125"/>
      <c r="Y47" s="125"/>
      <c r="Z47" s="125"/>
      <c r="AA47" s="125"/>
      <c r="AB47" s="101">
        <f t="shared" si="0"/>
        <v>0</v>
      </c>
      <c r="AC47" s="125"/>
      <c r="AD47" s="13"/>
    </row>
    <row r="48" spans="2:30" x14ac:dyDescent="0.25">
      <c r="B48" s="36" t="s">
        <v>1571</v>
      </c>
      <c r="C48" s="39" t="s">
        <v>1587</v>
      </c>
      <c r="D48" s="36" t="s">
        <v>4415</v>
      </c>
      <c r="E48" s="36" t="s">
        <v>4461</v>
      </c>
      <c r="F48" s="36" t="s">
        <v>4415</v>
      </c>
      <c r="G48" s="36" t="s">
        <v>4466</v>
      </c>
      <c r="H48" s="40" t="s">
        <v>13</v>
      </c>
      <c r="I48" s="36"/>
      <c r="J48" s="36">
        <v>19917065</v>
      </c>
      <c r="K48" s="36">
        <v>19917065</v>
      </c>
      <c r="L48" s="36"/>
      <c r="M48" s="36">
        <v>50</v>
      </c>
      <c r="N48" s="36">
        <v>37</v>
      </c>
      <c r="O48" s="35">
        <v>43.5</v>
      </c>
      <c r="P48" s="122">
        <v>1.3225243352756066</v>
      </c>
      <c r="Q48" s="125"/>
      <c r="R48" s="125"/>
      <c r="S48" s="125"/>
      <c r="T48" s="125"/>
      <c r="U48" s="125"/>
      <c r="V48" s="125"/>
      <c r="W48" s="125"/>
      <c r="X48" s="125"/>
      <c r="Y48" s="125"/>
      <c r="Z48" s="125"/>
      <c r="AA48" s="125"/>
      <c r="AB48" s="101">
        <f t="shared" si="0"/>
        <v>0</v>
      </c>
      <c r="AC48" s="125"/>
      <c r="AD48" s="13"/>
    </row>
    <row r="49" spans="2:30" x14ac:dyDescent="0.25">
      <c r="B49" s="36" t="s">
        <v>1571</v>
      </c>
      <c r="C49" s="39" t="s">
        <v>1606</v>
      </c>
      <c r="D49" s="36" t="s">
        <v>4427</v>
      </c>
      <c r="E49" s="36" t="s">
        <v>4461</v>
      </c>
      <c r="F49" s="36" t="s">
        <v>4427</v>
      </c>
      <c r="G49" s="36" t="s">
        <v>4481</v>
      </c>
      <c r="H49" s="40" t="s">
        <v>13</v>
      </c>
      <c r="I49" s="36"/>
      <c r="J49" s="36">
        <v>20157337</v>
      </c>
      <c r="K49" s="36">
        <v>20157337</v>
      </c>
      <c r="L49" s="36"/>
      <c r="M49" s="36">
        <v>1</v>
      </c>
      <c r="N49" s="36">
        <v>16</v>
      </c>
      <c r="O49" s="35">
        <v>8.5</v>
      </c>
      <c r="P49" s="122">
        <v>0.3298310086009491</v>
      </c>
      <c r="Q49" s="125"/>
      <c r="R49" s="125"/>
      <c r="S49" s="125"/>
      <c r="T49" s="125"/>
      <c r="U49" s="125"/>
      <c r="V49" s="125"/>
      <c r="W49" s="125"/>
      <c r="X49" s="125"/>
      <c r="Y49" s="125"/>
      <c r="Z49" s="125"/>
      <c r="AA49" s="125"/>
      <c r="AB49" s="101">
        <f t="shared" si="0"/>
        <v>0</v>
      </c>
      <c r="AC49" s="125"/>
      <c r="AD49" s="13"/>
    </row>
    <row r="50" spans="2:30" x14ac:dyDescent="0.25">
      <c r="B50" s="36" t="s">
        <v>1571</v>
      </c>
      <c r="C50" s="41" t="s">
        <v>1607</v>
      </c>
      <c r="D50" s="36"/>
      <c r="E50" s="36"/>
      <c r="F50" s="36"/>
      <c r="G50" s="36"/>
      <c r="H50" s="40" t="s">
        <v>13</v>
      </c>
      <c r="I50" s="36"/>
      <c r="J50" s="36"/>
      <c r="K50" s="36">
        <v>20177792</v>
      </c>
      <c r="L50" s="36"/>
      <c r="M50" s="36">
        <v>40</v>
      </c>
      <c r="N50" s="36">
        <v>53</v>
      </c>
      <c r="O50" s="35">
        <v>46.5</v>
      </c>
      <c r="P50" s="122">
        <v>0.95054936456900552</v>
      </c>
      <c r="Q50" s="125"/>
      <c r="R50" s="125"/>
      <c r="S50" s="125"/>
      <c r="T50" s="125"/>
      <c r="U50" s="125"/>
      <c r="V50" s="125"/>
      <c r="W50" s="125"/>
      <c r="X50" s="125"/>
      <c r="Y50" s="125"/>
      <c r="Z50" s="125"/>
      <c r="AA50" s="125"/>
      <c r="AB50" s="101">
        <f t="shared" si="0"/>
        <v>0</v>
      </c>
      <c r="AC50" s="125"/>
      <c r="AD50" s="13"/>
    </row>
    <row r="51" spans="2:30" x14ac:dyDescent="0.25">
      <c r="B51" s="36" t="s">
        <v>1571</v>
      </c>
      <c r="C51" s="39" t="s">
        <v>1608</v>
      </c>
      <c r="D51" s="36" t="s">
        <v>4428</v>
      </c>
      <c r="E51" s="36" t="s">
        <v>4461</v>
      </c>
      <c r="F51" s="36" t="s">
        <v>4428</v>
      </c>
      <c r="G51" s="36" t="s">
        <v>4482</v>
      </c>
      <c r="H51" s="40" t="s">
        <v>13</v>
      </c>
      <c r="I51" s="36"/>
      <c r="J51" s="36">
        <v>20046620</v>
      </c>
      <c r="K51" s="36">
        <v>20046620</v>
      </c>
      <c r="L51" s="36"/>
      <c r="M51" s="36">
        <v>5</v>
      </c>
      <c r="N51" s="36">
        <v>15</v>
      </c>
      <c r="O51" s="35">
        <v>10</v>
      </c>
      <c r="P51" s="122">
        <v>0.32669738066396814</v>
      </c>
      <c r="Q51" s="125"/>
      <c r="R51" s="125"/>
      <c r="S51" s="125"/>
      <c r="T51" s="125"/>
      <c r="U51" s="125"/>
      <c r="V51" s="125"/>
      <c r="W51" s="125"/>
      <c r="X51" s="125"/>
      <c r="Y51" s="125"/>
      <c r="Z51" s="125"/>
      <c r="AA51" s="125"/>
      <c r="AB51" s="101">
        <f t="shared" si="0"/>
        <v>0</v>
      </c>
      <c r="AC51" s="125"/>
      <c r="AD51" s="13"/>
    </row>
    <row r="52" spans="2:30" x14ac:dyDescent="0.25">
      <c r="B52" s="36" t="s">
        <v>1571</v>
      </c>
      <c r="C52" s="39" t="s">
        <v>1609</v>
      </c>
      <c r="D52" s="36" t="s">
        <v>4429</v>
      </c>
      <c r="E52" s="36" t="s">
        <v>4461</v>
      </c>
      <c r="F52" s="36" t="s">
        <v>4429</v>
      </c>
      <c r="G52" s="36" t="s">
        <v>4483</v>
      </c>
      <c r="H52" s="40" t="s">
        <v>13</v>
      </c>
      <c r="I52" s="36"/>
      <c r="J52" s="36">
        <v>20086965</v>
      </c>
      <c r="K52" s="36">
        <v>20086965</v>
      </c>
      <c r="L52" s="36"/>
      <c r="M52" s="36">
        <v>3</v>
      </c>
      <c r="N52" s="36">
        <v>12</v>
      </c>
      <c r="O52" s="35">
        <v>7.5</v>
      </c>
      <c r="P52" s="122">
        <v>0.2133533914540201</v>
      </c>
      <c r="Q52" s="125"/>
      <c r="R52" s="125"/>
      <c r="S52" s="125"/>
      <c r="T52" s="125"/>
      <c r="U52" s="125"/>
      <c r="V52" s="125"/>
      <c r="W52" s="125"/>
      <c r="X52" s="125"/>
      <c r="Y52" s="125"/>
      <c r="Z52" s="125"/>
      <c r="AA52" s="125"/>
      <c r="AB52" s="101">
        <f t="shared" si="0"/>
        <v>0</v>
      </c>
      <c r="AC52" s="125"/>
      <c r="AD52" s="13"/>
    </row>
    <row r="53" spans="2:30" x14ac:dyDescent="0.25">
      <c r="B53" s="36" t="s">
        <v>1571</v>
      </c>
      <c r="C53" s="39" t="s">
        <v>1610</v>
      </c>
      <c r="D53" s="36" t="s">
        <v>4430</v>
      </c>
      <c r="E53" s="36" t="s">
        <v>4457</v>
      </c>
      <c r="F53" s="36" t="s">
        <v>4430</v>
      </c>
      <c r="G53" s="36" t="s">
        <v>4484</v>
      </c>
      <c r="H53" s="40" t="s">
        <v>13</v>
      </c>
      <c r="I53" s="36"/>
      <c r="J53" s="36">
        <v>20088175</v>
      </c>
      <c r="K53" s="36">
        <v>20088175</v>
      </c>
      <c r="L53" s="36"/>
      <c r="M53" s="36">
        <v>20</v>
      </c>
      <c r="N53" s="36">
        <v>24</v>
      </c>
      <c r="O53" s="35">
        <v>22</v>
      </c>
      <c r="P53" s="122">
        <v>0.31817924651016649</v>
      </c>
      <c r="Q53" s="125"/>
      <c r="R53" s="125"/>
      <c r="S53" s="125"/>
      <c r="T53" s="125"/>
      <c r="U53" s="125"/>
      <c r="V53" s="125"/>
      <c r="W53" s="125"/>
      <c r="X53" s="125"/>
      <c r="Y53" s="125"/>
      <c r="Z53" s="125"/>
      <c r="AA53" s="125"/>
      <c r="AB53" s="101">
        <f t="shared" si="0"/>
        <v>0</v>
      </c>
      <c r="AC53" s="125"/>
      <c r="AD53" s="13"/>
    </row>
    <row r="54" spans="2:30" x14ac:dyDescent="0.25">
      <c r="B54" s="36" t="s">
        <v>1571</v>
      </c>
      <c r="C54" s="39" t="s">
        <v>1611</v>
      </c>
      <c r="D54" s="36" t="s">
        <v>4431</v>
      </c>
      <c r="E54" s="36" t="s">
        <v>4457</v>
      </c>
      <c r="F54" s="36" t="s">
        <v>4431</v>
      </c>
      <c r="G54" s="36" t="s">
        <v>4485</v>
      </c>
      <c r="H54" s="40" t="s">
        <v>13</v>
      </c>
      <c r="I54" s="36"/>
      <c r="J54" s="36">
        <v>38169</v>
      </c>
      <c r="K54" s="36">
        <v>38169</v>
      </c>
      <c r="L54" s="36"/>
      <c r="M54" s="36">
        <v>17</v>
      </c>
      <c r="N54" s="36">
        <v>12</v>
      </c>
      <c r="O54" s="35">
        <v>14.5</v>
      </c>
      <c r="P54" s="122">
        <v>7.7735041484532905E-2</v>
      </c>
      <c r="Q54" s="125"/>
      <c r="R54" s="125"/>
      <c r="S54" s="125"/>
      <c r="T54" s="125"/>
      <c r="U54" s="125"/>
      <c r="V54" s="125"/>
      <c r="W54" s="125"/>
      <c r="X54" s="125"/>
      <c r="Y54" s="125"/>
      <c r="Z54" s="125"/>
      <c r="AA54" s="125"/>
      <c r="AB54" s="101">
        <f t="shared" si="0"/>
        <v>0</v>
      </c>
      <c r="AC54" s="125"/>
      <c r="AD54" s="13"/>
    </row>
    <row r="55" spans="2:30" x14ac:dyDescent="0.25">
      <c r="B55" s="36" t="s">
        <v>1571</v>
      </c>
      <c r="C55" s="39" t="s">
        <v>1612</v>
      </c>
      <c r="D55" s="36" t="s">
        <v>4432</v>
      </c>
      <c r="E55" s="36" t="s">
        <v>4455</v>
      </c>
      <c r="F55" s="36" t="s">
        <v>4432</v>
      </c>
      <c r="G55" s="36" t="s">
        <v>4486</v>
      </c>
      <c r="H55" s="40" t="s">
        <v>13</v>
      </c>
      <c r="I55" s="36"/>
      <c r="J55" s="36">
        <v>19955165</v>
      </c>
      <c r="K55" s="36">
        <v>19955165</v>
      </c>
      <c r="L55" s="36"/>
      <c r="M55" s="36">
        <v>4</v>
      </c>
      <c r="N55" s="36">
        <v>24</v>
      </c>
      <c r="O55" s="35">
        <v>14</v>
      </c>
      <c r="P55" s="122">
        <v>0.26028135887679621</v>
      </c>
      <c r="Q55" s="125"/>
      <c r="R55" s="125"/>
      <c r="S55" s="125"/>
      <c r="T55" s="125"/>
      <c r="U55" s="125"/>
      <c r="V55" s="125"/>
      <c r="W55" s="125"/>
      <c r="X55" s="125"/>
      <c r="Y55" s="125"/>
      <c r="Z55" s="125"/>
      <c r="AA55" s="125"/>
      <c r="AB55" s="101">
        <f t="shared" si="0"/>
        <v>0</v>
      </c>
      <c r="AC55" s="125"/>
      <c r="AD55" s="13"/>
    </row>
    <row r="56" spans="2:30" x14ac:dyDescent="0.25">
      <c r="B56" s="36" t="s">
        <v>1571</v>
      </c>
      <c r="C56" s="39" t="s">
        <v>1613</v>
      </c>
      <c r="D56" s="36"/>
      <c r="E56" s="36"/>
      <c r="F56" s="36"/>
      <c r="G56" s="36"/>
      <c r="H56" s="40" t="s">
        <v>13</v>
      </c>
      <c r="I56" s="36"/>
      <c r="J56" s="36"/>
      <c r="K56" s="36">
        <v>19979366</v>
      </c>
      <c r="L56" s="36"/>
      <c r="M56" s="36"/>
      <c r="N56" s="36">
        <v>12</v>
      </c>
      <c r="O56" s="35">
        <v>12</v>
      </c>
      <c r="P56" s="122">
        <v>0.18433733021627333</v>
      </c>
      <c r="Q56" s="125"/>
      <c r="R56" s="125"/>
      <c r="S56" s="125"/>
      <c r="T56" s="125"/>
      <c r="U56" s="125"/>
      <c r="V56" s="125"/>
      <c r="W56" s="125"/>
      <c r="X56" s="125"/>
      <c r="Y56" s="125"/>
      <c r="Z56" s="125"/>
      <c r="AA56" s="125"/>
      <c r="AB56" s="101">
        <f t="shared" si="0"/>
        <v>0</v>
      </c>
      <c r="AC56" s="125"/>
      <c r="AD56" s="13"/>
    </row>
    <row r="57" spans="2:30" x14ac:dyDescent="0.25">
      <c r="B57" s="36" t="s">
        <v>1571</v>
      </c>
      <c r="C57" s="39" t="s">
        <v>1614</v>
      </c>
      <c r="D57" s="36" t="s">
        <v>4420</v>
      </c>
      <c r="E57" s="36" t="s">
        <v>4461</v>
      </c>
      <c r="F57" s="36" t="s">
        <v>4420</v>
      </c>
      <c r="G57" s="36" t="s">
        <v>4487</v>
      </c>
      <c r="H57" s="40" t="s">
        <v>13</v>
      </c>
      <c r="I57" s="36"/>
      <c r="J57" s="36">
        <v>20088524</v>
      </c>
      <c r="K57" s="36">
        <v>20088524</v>
      </c>
      <c r="L57" s="36"/>
      <c r="M57" s="36"/>
      <c r="N57" s="36">
        <v>14</v>
      </c>
      <c r="O57" s="35">
        <v>14</v>
      </c>
      <c r="P57" s="122">
        <v>0.66272897220404969</v>
      </c>
      <c r="Q57" s="125"/>
      <c r="R57" s="125"/>
      <c r="S57" s="125"/>
      <c r="T57" s="125"/>
      <c r="U57" s="125"/>
      <c r="V57" s="125"/>
      <c r="W57" s="125"/>
      <c r="X57" s="125"/>
      <c r="Y57" s="125"/>
      <c r="Z57" s="125"/>
      <c r="AA57" s="125"/>
      <c r="AB57" s="101">
        <f t="shared" si="0"/>
        <v>0</v>
      </c>
      <c r="AC57" s="125"/>
      <c r="AD57" s="13"/>
    </row>
    <row r="58" spans="2:30" x14ac:dyDescent="0.25">
      <c r="B58" s="36" t="s">
        <v>1571</v>
      </c>
      <c r="C58" s="39" t="s">
        <v>1615</v>
      </c>
      <c r="D58" s="36"/>
      <c r="E58" s="36"/>
      <c r="F58" s="36"/>
      <c r="G58" s="36"/>
      <c r="H58" s="40" t="s">
        <v>13</v>
      </c>
      <c r="I58" s="36"/>
      <c r="J58" s="36"/>
      <c r="K58" s="36">
        <v>20172707</v>
      </c>
      <c r="L58" s="36"/>
      <c r="M58" s="36"/>
      <c r="N58" s="36">
        <v>16</v>
      </c>
      <c r="O58" s="35">
        <v>16</v>
      </c>
      <c r="P58" s="122">
        <v>0.58416158580110678</v>
      </c>
      <c r="Q58" s="125"/>
      <c r="R58" s="125"/>
      <c r="S58" s="125"/>
      <c r="T58" s="125"/>
      <c r="U58" s="125"/>
      <c r="V58" s="125"/>
      <c r="W58" s="125"/>
      <c r="X58" s="125"/>
      <c r="Y58" s="125"/>
      <c r="Z58" s="125"/>
      <c r="AA58" s="125"/>
      <c r="AB58" s="101">
        <f t="shared" si="0"/>
        <v>0</v>
      </c>
      <c r="AC58" s="125"/>
      <c r="AD58" s="13"/>
    </row>
    <row r="59" spans="2:30" x14ac:dyDescent="0.25">
      <c r="B59" s="36" t="s">
        <v>1571</v>
      </c>
      <c r="C59" s="39" t="s">
        <v>1616</v>
      </c>
      <c r="D59" s="36" t="s">
        <v>4418</v>
      </c>
      <c r="E59" s="36" t="s">
        <v>4457</v>
      </c>
      <c r="F59" s="36" t="s">
        <v>4418</v>
      </c>
      <c r="G59" s="36" t="s">
        <v>4488</v>
      </c>
      <c r="H59" s="40" t="s">
        <v>13</v>
      </c>
      <c r="I59" s="36"/>
      <c r="J59" s="36">
        <v>27379</v>
      </c>
      <c r="K59" s="36">
        <v>27379</v>
      </c>
      <c r="L59" s="36"/>
      <c r="M59" s="36">
        <v>8</v>
      </c>
      <c r="N59" s="36">
        <v>32</v>
      </c>
      <c r="O59" s="35">
        <v>20</v>
      </c>
      <c r="P59" s="122">
        <v>0.37336843504453504</v>
      </c>
      <c r="Q59" s="125"/>
      <c r="R59" s="125"/>
      <c r="S59" s="125"/>
      <c r="T59" s="125"/>
      <c r="U59" s="125"/>
      <c r="V59" s="125"/>
      <c r="W59" s="125"/>
      <c r="X59" s="125"/>
      <c r="Y59" s="125"/>
      <c r="Z59" s="125"/>
      <c r="AA59" s="125"/>
      <c r="AB59" s="101">
        <f t="shared" si="0"/>
        <v>0</v>
      </c>
      <c r="AC59" s="125"/>
      <c r="AD59" s="13"/>
    </row>
    <row r="60" spans="2:30" ht="31.5" x14ac:dyDescent="0.25">
      <c r="B60" s="36" t="s">
        <v>1571</v>
      </c>
      <c r="C60" s="42" t="s">
        <v>1617</v>
      </c>
      <c r="D60" s="36" t="s">
        <v>4433</v>
      </c>
      <c r="E60" s="36" t="s">
        <v>4455</v>
      </c>
      <c r="F60" s="36" t="s">
        <v>4433</v>
      </c>
      <c r="G60" s="36" t="s">
        <v>4489</v>
      </c>
      <c r="H60" s="40" t="s">
        <v>13</v>
      </c>
      <c r="I60" s="36"/>
      <c r="J60" s="36">
        <v>20067170</v>
      </c>
      <c r="K60" s="36">
        <v>20067170</v>
      </c>
      <c r="L60" s="36"/>
      <c r="M60" s="36">
        <v>15</v>
      </c>
      <c r="N60" s="36">
        <v>30</v>
      </c>
      <c r="O60" s="35">
        <v>22.5</v>
      </c>
      <c r="P60" s="122">
        <v>0.11281660629544775</v>
      </c>
      <c r="Q60" s="125"/>
      <c r="R60" s="125"/>
      <c r="S60" s="125"/>
      <c r="T60" s="125"/>
      <c r="U60" s="125"/>
      <c r="V60" s="125"/>
      <c r="W60" s="125"/>
      <c r="X60" s="125"/>
      <c r="Y60" s="125"/>
      <c r="Z60" s="125"/>
      <c r="AA60" s="125"/>
      <c r="AB60" s="101">
        <f t="shared" si="0"/>
        <v>0</v>
      </c>
      <c r="AC60" s="125"/>
      <c r="AD60" s="13"/>
    </row>
    <row r="61" spans="2:30" x14ac:dyDescent="0.25">
      <c r="B61" s="36" t="s">
        <v>1571</v>
      </c>
      <c r="C61" s="39" t="s">
        <v>1618</v>
      </c>
      <c r="D61" s="36"/>
      <c r="E61" s="36"/>
      <c r="F61" s="36"/>
      <c r="G61" s="36"/>
      <c r="H61" s="40" t="s">
        <v>13</v>
      </c>
      <c r="I61" s="36"/>
      <c r="J61" s="36"/>
      <c r="K61" s="36">
        <v>20045886</v>
      </c>
      <c r="L61" s="36"/>
      <c r="M61" s="36"/>
      <c r="N61" s="36">
        <v>23</v>
      </c>
      <c r="O61" s="35">
        <v>23</v>
      </c>
      <c r="P61" s="122">
        <v>0.18219877622193417</v>
      </c>
      <c r="Q61" s="125"/>
      <c r="R61" s="125"/>
      <c r="S61" s="125"/>
      <c r="T61" s="125"/>
      <c r="U61" s="125"/>
      <c r="V61" s="125"/>
      <c r="W61" s="125"/>
      <c r="X61" s="125"/>
      <c r="Y61" s="125"/>
      <c r="Z61" s="125"/>
      <c r="AA61" s="125"/>
      <c r="AB61" s="101">
        <f t="shared" si="0"/>
        <v>0</v>
      </c>
      <c r="AC61" s="125"/>
      <c r="AD61" s="13"/>
    </row>
    <row r="62" spans="2:30" x14ac:dyDescent="0.25">
      <c r="B62" s="36" t="s">
        <v>1571</v>
      </c>
      <c r="C62" s="39" t="s">
        <v>1619</v>
      </c>
      <c r="D62" s="36"/>
      <c r="E62" s="36"/>
      <c r="F62" s="36"/>
      <c r="G62" s="36"/>
      <c r="H62" s="40" t="s">
        <v>13</v>
      </c>
      <c r="I62" s="36"/>
      <c r="J62" s="36"/>
      <c r="K62" s="36">
        <v>20169849</v>
      </c>
      <c r="L62" s="36"/>
      <c r="M62" s="36">
        <v>128</v>
      </c>
      <c r="N62" s="36">
        <v>33</v>
      </c>
      <c r="O62" s="35">
        <v>80.5</v>
      </c>
      <c r="P62" s="122">
        <v>0.92491388781884787</v>
      </c>
      <c r="Q62" s="125"/>
      <c r="R62" s="125"/>
      <c r="S62" s="125"/>
      <c r="T62" s="125"/>
      <c r="U62" s="125"/>
      <c r="V62" s="125"/>
      <c r="W62" s="125"/>
      <c r="X62" s="125"/>
      <c r="Y62" s="125"/>
      <c r="Z62" s="125"/>
      <c r="AA62" s="125"/>
      <c r="AB62" s="101">
        <f t="shared" si="0"/>
        <v>0</v>
      </c>
      <c r="AC62" s="125"/>
      <c r="AD62" s="13"/>
    </row>
    <row r="63" spans="2:30" x14ac:dyDescent="0.25">
      <c r="B63" s="36" t="s">
        <v>1571</v>
      </c>
      <c r="C63" s="41" t="s">
        <v>1620</v>
      </c>
      <c r="D63" s="36"/>
      <c r="E63" s="36"/>
      <c r="F63" s="36"/>
      <c r="G63" s="36"/>
      <c r="H63" s="40" t="s">
        <v>13</v>
      </c>
      <c r="I63" s="36"/>
      <c r="J63" s="36"/>
      <c r="K63" s="36">
        <v>19947951</v>
      </c>
      <c r="L63" s="36"/>
      <c r="M63" s="36">
        <v>28</v>
      </c>
      <c r="N63" s="36">
        <v>16</v>
      </c>
      <c r="O63" s="35">
        <v>22</v>
      </c>
      <c r="P63" s="122">
        <v>0.41481233133447842</v>
      </c>
      <c r="Q63" s="125"/>
      <c r="R63" s="125"/>
      <c r="S63" s="125"/>
      <c r="T63" s="125"/>
      <c r="U63" s="125"/>
      <c r="V63" s="125"/>
      <c r="W63" s="125"/>
      <c r="X63" s="125"/>
      <c r="Y63" s="125"/>
      <c r="Z63" s="125"/>
      <c r="AA63" s="125"/>
      <c r="AB63" s="101">
        <f t="shared" si="0"/>
        <v>0</v>
      </c>
      <c r="AC63" s="125"/>
      <c r="AD63" s="13"/>
    </row>
    <row r="64" spans="2:30" x14ac:dyDescent="0.25">
      <c r="B64" s="36" t="s">
        <v>1571</v>
      </c>
      <c r="C64" s="39" t="s">
        <v>1621</v>
      </c>
      <c r="D64" s="36" t="s">
        <v>4434</v>
      </c>
      <c r="E64" s="36" t="s">
        <v>4490</v>
      </c>
      <c r="F64" s="36" t="s">
        <v>4434</v>
      </c>
      <c r="G64" s="36" t="s">
        <v>4491</v>
      </c>
      <c r="H64" s="40" t="s">
        <v>13</v>
      </c>
      <c r="I64" s="36"/>
      <c r="J64" s="36">
        <v>19925480</v>
      </c>
      <c r="K64" s="36">
        <v>19925480</v>
      </c>
      <c r="L64" s="36"/>
      <c r="M64" s="36">
        <v>24</v>
      </c>
      <c r="N64" s="36">
        <v>36</v>
      </c>
      <c r="O64" s="35">
        <v>30</v>
      </c>
      <c r="P64" s="122">
        <v>0.18721760100090257</v>
      </c>
      <c r="Q64" s="125"/>
      <c r="R64" s="125"/>
      <c r="S64" s="125"/>
      <c r="T64" s="125"/>
      <c r="U64" s="125"/>
      <c r="V64" s="125"/>
      <c r="W64" s="125"/>
      <c r="X64" s="125"/>
      <c r="Y64" s="125"/>
      <c r="Z64" s="125"/>
      <c r="AA64" s="125"/>
      <c r="AB64" s="101">
        <f t="shared" si="0"/>
        <v>0</v>
      </c>
      <c r="AC64" s="125"/>
      <c r="AD64" s="13"/>
    </row>
    <row r="65" spans="2:30" x14ac:dyDescent="0.25">
      <c r="B65" s="36" t="s">
        <v>1571</v>
      </c>
      <c r="C65" s="39" t="s">
        <v>1622</v>
      </c>
      <c r="D65" s="36"/>
      <c r="E65" s="36"/>
      <c r="F65" s="36"/>
      <c r="G65" s="36"/>
      <c r="H65" s="40" t="s">
        <v>13</v>
      </c>
      <c r="I65" s="36"/>
      <c r="J65" s="36"/>
      <c r="K65" s="36">
        <v>20029799</v>
      </c>
      <c r="L65" s="36"/>
      <c r="M65" s="36">
        <v>12</v>
      </c>
      <c r="N65" s="36">
        <v>11</v>
      </c>
      <c r="O65" s="35">
        <v>11.5</v>
      </c>
      <c r="P65" s="122">
        <v>0.2449078886726084</v>
      </c>
      <c r="Q65" s="125"/>
      <c r="R65" s="125"/>
      <c r="S65" s="125"/>
      <c r="T65" s="125"/>
      <c r="U65" s="125"/>
      <c r="V65" s="125"/>
      <c r="W65" s="125"/>
      <c r="X65" s="125"/>
      <c r="Y65" s="125"/>
      <c r="Z65" s="125"/>
      <c r="AA65" s="125"/>
      <c r="AB65" s="101">
        <f t="shared" si="0"/>
        <v>0</v>
      </c>
      <c r="AC65" s="125"/>
      <c r="AD65" s="13"/>
    </row>
    <row r="66" spans="2:30" x14ac:dyDescent="0.25">
      <c r="B66" s="36" t="s">
        <v>1571</v>
      </c>
      <c r="C66" s="39" t="s">
        <v>1623</v>
      </c>
      <c r="D66" s="36" t="s">
        <v>4435</v>
      </c>
      <c r="E66" s="36" t="s">
        <v>4455</v>
      </c>
      <c r="F66" s="36" t="s">
        <v>4435</v>
      </c>
      <c r="G66" s="36" t="s">
        <v>4492</v>
      </c>
      <c r="H66" s="40" t="s">
        <v>13</v>
      </c>
      <c r="I66" s="36"/>
      <c r="J66" s="36">
        <v>20027377</v>
      </c>
      <c r="K66" s="36">
        <v>20027377</v>
      </c>
      <c r="L66" s="36"/>
      <c r="M66" s="36">
        <v>68</v>
      </c>
      <c r="N66" s="36">
        <v>23</v>
      </c>
      <c r="O66" s="35">
        <v>45.5</v>
      </c>
      <c r="P66" s="122">
        <v>0.51213548103427464</v>
      </c>
      <c r="Q66" s="125"/>
      <c r="R66" s="125"/>
      <c r="S66" s="125"/>
      <c r="T66" s="125"/>
      <c r="U66" s="125"/>
      <c r="V66" s="125"/>
      <c r="W66" s="125"/>
      <c r="X66" s="125"/>
      <c r="Y66" s="125"/>
      <c r="Z66" s="125"/>
      <c r="AA66" s="125"/>
      <c r="AB66" s="101">
        <f t="shared" si="0"/>
        <v>0</v>
      </c>
      <c r="AC66" s="125"/>
      <c r="AD66" s="13"/>
    </row>
    <row r="67" spans="2:30" x14ac:dyDescent="0.25">
      <c r="B67" s="36" t="s">
        <v>1571</v>
      </c>
      <c r="C67" s="39" t="s">
        <v>1624</v>
      </c>
      <c r="D67" s="36" t="s">
        <v>4436</v>
      </c>
      <c r="E67" s="36" t="s">
        <v>4455</v>
      </c>
      <c r="F67" s="36" t="s">
        <v>4436</v>
      </c>
      <c r="G67" s="36" t="s">
        <v>4493</v>
      </c>
      <c r="H67" s="40" t="s">
        <v>13</v>
      </c>
      <c r="I67" s="36"/>
      <c r="J67" s="36">
        <v>19964169</v>
      </c>
      <c r="K67" s="36">
        <v>19964169</v>
      </c>
      <c r="L67" s="36"/>
      <c r="M67" s="36">
        <v>4</v>
      </c>
      <c r="N67" s="36">
        <v>14</v>
      </c>
      <c r="O67" s="35">
        <v>9</v>
      </c>
      <c r="P67" s="122">
        <v>0.13681286226989034</v>
      </c>
      <c r="Q67" s="125"/>
      <c r="R67" s="125"/>
      <c r="S67" s="125"/>
      <c r="T67" s="125"/>
      <c r="U67" s="125"/>
      <c r="V67" s="125"/>
      <c r="W67" s="125"/>
      <c r="X67" s="125"/>
      <c r="Y67" s="125"/>
      <c r="Z67" s="125"/>
      <c r="AA67" s="125"/>
      <c r="AB67" s="101">
        <f t="shared" si="0"/>
        <v>0</v>
      </c>
      <c r="AC67" s="125"/>
      <c r="AD67" s="13"/>
    </row>
    <row r="68" spans="2:30" x14ac:dyDescent="0.25">
      <c r="B68" s="36" t="s">
        <v>1571</v>
      </c>
      <c r="C68" s="39" t="s">
        <v>1625</v>
      </c>
      <c r="D68" s="36" t="s">
        <v>4412</v>
      </c>
      <c r="E68" s="36" t="s">
        <v>4494</v>
      </c>
      <c r="F68" s="36" t="s">
        <v>4412</v>
      </c>
      <c r="G68" s="36" t="s">
        <v>4495</v>
      </c>
      <c r="H68" s="40" t="s">
        <v>13</v>
      </c>
      <c r="I68" s="36"/>
      <c r="J68" s="36">
        <v>20051847</v>
      </c>
      <c r="K68" s="36">
        <v>20051847</v>
      </c>
      <c r="L68" s="36"/>
      <c r="M68" s="36">
        <v>9</v>
      </c>
      <c r="N68" s="36">
        <v>13</v>
      </c>
      <c r="O68" s="35">
        <v>11</v>
      </c>
      <c r="P68" s="122">
        <v>0.58183247794440052</v>
      </c>
      <c r="Q68" s="125"/>
      <c r="R68" s="125"/>
      <c r="S68" s="125"/>
      <c r="T68" s="125"/>
      <c r="U68" s="125"/>
      <c r="V68" s="125"/>
      <c r="W68" s="125"/>
      <c r="X68" s="125"/>
      <c r="Y68" s="125"/>
      <c r="Z68" s="125"/>
      <c r="AA68" s="125"/>
      <c r="AB68" s="101">
        <f t="shared" si="0"/>
        <v>0</v>
      </c>
      <c r="AC68" s="125"/>
      <c r="AD68" s="13"/>
    </row>
    <row r="69" spans="2:30" x14ac:dyDescent="0.25">
      <c r="B69" s="36" t="s">
        <v>1571</v>
      </c>
      <c r="C69" s="39" t="s">
        <v>1626</v>
      </c>
      <c r="D69" s="36" t="s">
        <v>4432</v>
      </c>
      <c r="E69" s="36" t="s">
        <v>4455</v>
      </c>
      <c r="F69" s="36" t="s">
        <v>4432</v>
      </c>
      <c r="G69" s="36" t="s">
        <v>4496</v>
      </c>
      <c r="H69" s="40" t="s">
        <v>13</v>
      </c>
      <c r="I69" s="36"/>
      <c r="J69" s="36">
        <v>20088937</v>
      </c>
      <c r="K69" s="36">
        <v>20088937</v>
      </c>
      <c r="L69" s="36"/>
      <c r="M69" s="36">
        <v>3</v>
      </c>
      <c r="N69" s="36">
        <v>8</v>
      </c>
      <c r="O69" s="35">
        <v>5.5</v>
      </c>
      <c r="P69" s="122">
        <v>0.19618511073545439</v>
      </c>
      <c r="Q69" s="125"/>
      <c r="R69" s="125"/>
      <c r="S69" s="125"/>
      <c r="T69" s="125"/>
      <c r="U69" s="125"/>
      <c r="V69" s="125"/>
      <c r="W69" s="125"/>
      <c r="X69" s="125"/>
      <c r="Y69" s="125"/>
      <c r="Z69" s="125"/>
      <c r="AA69" s="125"/>
      <c r="AB69" s="101">
        <f t="shared" si="0"/>
        <v>0</v>
      </c>
      <c r="AC69" s="125"/>
      <c r="AD69" s="13"/>
    </row>
    <row r="70" spans="2:30" x14ac:dyDescent="0.25">
      <c r="B70" s="36" t="s">
        <v>1571</v>
      </c>
      <c r="C70" s="39" t="s">
        <v>1627</v>
      </c>
      <c r="D70" s="36"/>
      <c r="E70" s="36"/>
      <c r="F70" s="36"/>
      <c r="G70" s="36"/>
      <c r="H70" s="40" t="s">
        <v>13</v>
      </c>
      <c r="I70" s="36"/>
      <c r="J70" s="36"/>
      <c r="K70" s="36">
        <v>37839</v>
      </c>
      <c r="L70" s="36"/>
      <c r="M70" s="36">
        <v>60</v>
      </c>
      <c r="N70" s="36">
        <v>80</v>
      </c>
      <c r="O70" s="35">
        <v>70</v>
      </c>
      <c r="P70" s="122">
        <v>0.14249606323474684</v>
      </c>
      <c r="Q70" s="125"/>
      <c r="R70" s="125"/>
      <c r="S70" s="125"/>
      <c r="T70" s="125"/>
      <c r="U70" s="125"/>
      <c r="V70" s="125"/>
      <c r="W70" s="125"/>
      <c r="X70" s="125"/>
      <c r="Y70" s="125"/>
      <c r="Z70" s="125"/>
      <c r="AA70" s="125"/>
      <c r="AB70" s="101">
        <f t="shared" si="0"/>
        <v>0</v>
      </c>
      <c r="AC70" s="125"/>
      <c r="AD70" s="13"/>
    </row>
    <row r="71" spans="2:30" x14ac:dyDescent="0.25">
      <c r="B71" s="36" t="s">
        <v>1571</v>
      </c>
      <c r="C71" s="39" t="s">
        <v>1628</v>
      </c>
      <c r="D71" s="36" t="s">
        <v>4437</v>
      </c>
      <c r="E71" s="36" t="s">
        <v>4455</v>
      </c>
      <c r="F71" s="36" t="s">
        <v>4437</v>
      </c>
      <c r="G71" s="36" t="s">
        <v>4497</v>
      </c>
      <c r="H71" s="40" t="s">
        <v>13</v>
      </c>
      <c r="I71" s="36"/>
      <c r="J71" s="36">
        <v>20003522</v>
      </c>
      <c r="K71" s="36">
        <v>20003522</v>
      </c>
      <c r="L71" s="36"/>
      <c r="M71" s="36">
        <v>21</v>
      </c>
      <c r="N71" s="36">
        <v>8</v>
      </c>
      <c r="O71" s="35">
        <v>14.5</v>
      </c>
      <c r="P71" s="122">
        <v>0.45070237215313441</v>
      </c>
      <c r="Q71" s="125"/>
      <c r="R71" s="125"/>
      <c r="S71" s="125"/>
      <c r="T71" s="125"/>
      <c r="U71" s="125"/>
      <c r="V71" s="125"/>
      <c r="W71" s="125"/>
      <c r="X71" s="125"/>
      <c r="Y71" s="125"/>
      <c r="Z71" s="125"/>
      <c r="AA71" s="125"/>
      <c r="AB71" s="101">
        <f t="shared" si="0"/>
        <v>0</v>
      </c>
      <c r="AC71" s="125"/>
      <c r="AD71" s="13"/>
    </row>
    <row r="72" spans="2:30" x14ac:dyDescent="0.25">
      <c r="B72" s="36" t="s">
        <v>1571</v>
      </c>
      <c r="C72" s="39" t="s">
        <v>1629</v>
      </c>
      <c r="D72" s="36" t="s">
        <v>4438</v>
      </c>
      <c r="E72" s="36" t="s">
        <v>4455</v>
      </c>
      <c r="F72" s="36" t="s">
        <v>4438</v>
      </c>
      <c r="G72" s="36" t="s">
        <v>4498</v>
      </c>
      <c r="H72" s="40" t="s">
        <v>13</v>
      </c>
      <c r="I72" s="36"/>
      <c r="J72" s="36">
        <v>20013880</v>
      </c>
      <c r="K72" s="36">
        <v>20013880</v>
      </c>
      <c r="L72" s="36"/>
      <c r="M72" s="36">
        <v>2</v>
      </c>
      <c r="N72" s="36">
        <v>7</v>
      </c>
      <c r="O72" s="35">
        <v>4.5</v>
      </c>
      <c r="P72" s="122">
        <v>2.3738231716652909E-2</v>
      </c>
      <c r="Q72" s="125"/>
      <c r="R72" s="125"/>
      <c r="S72" s="125"/>
      <c r="T72" s="125"/>
      <c r="U72" s="125"/>
      <c r="V72" s="125"/>
      <c r="W72" s="125"/>
      <c r="X72" s="125"/>
      <c r="Y72" s="125"/>
      <c r="Z72" s="125"/>
      <c r="AA72" s="125"/>
      <c r="AB72" s="101">
        <f t="shared" si="0"/>
        <v>0</v>
      </c>
      <c r="AC72" s="125"/>
      <c r="AD72" s="13"/>
    </row>
    <row r="73" spans="2:30" x14ac:dyDescent="0.25">
      <c r="B73" s="36" t="s">
        <v>1571</v>
      </c>
      <c r="C73" s="39" t="s">
        <v>1630</v>
      </c>
      <c r="D73" s="36" t="s">
        <v>4433</v>
      </c>
      <c r="E73" s="36" t="s">
        <v>4499</v>
      </c>
      <c r="F73" s="36" t="s">
        <v>4433</v>
      </c>
      <c r="G73" s="36" t="s">
        <v>4500</v>
      </c>
      <c r="H73" s="40" t="s">
        <v>13</v>
      </c>
      <c r="I73" s="36"/>
      <c r="J73" s="36">
        <v>19901851</v>
      </c>
      <c r="K73" s="36">
        <v>19901851</v>
      </c>
      <c r="L73" s="36"/>
      <c r="M73" s="36">
        <v>7</v>
      </c>
      <c r="N73" s="36">
        <v>7</v>
      </c>
      <c r="O73" s="35">
        <v>7</v>
      </c>
      <c r="P73" s="122">
        <v>0.18379061215067241</v>
      </c>
      <c r="Q73" s="125"/>
      <c r="R73" s="125"/>
      <c r="S73" s="125"/>
      <c r="T73" s="125"/>
      <c r="U73" s="125"/>
      <c r="V73" s="125"/>
      <c r="W73" s="125"/>
      <c r="X73" s="125"/>
      <c r="Y73" s="125"/>
      <c r="Z73" s="125"/>
      <c r="AA73" s="125"/>
      <c r="AB73" s="101">
        <f t="shared" ref="AB73:AB136" si="1">AA73*O73</f>
        <v>0</v>
      </c>
      <c r="AC73" s="125"/>
      <c r="AD73" s="13"/>
    </row>
    <row r="74" spans="2:30" x14ac:dyDescent="0.25">
      <c r="B74" s="36" t="s">
        <v>1571</v>
      </c>
      <c r="C74" s="41" t="s">
        <v>1592</v>
      </c>
      <c r="D74" s="36" t="s">
        <v>4419</v>
      </c>
      <c r="E74" s="36" t="s">
        <v>4455</v>
      </c>
      <c r="F74" s="36" t="s">
        <v>4419</v>
      </c>
      <c r="G74" s="36" t="s">
        <v>4471</v>
      </c>
      <c r="H74" s="40" t="s">
        <v>13</v>
      </c>
      <c r="I74" s="36"/>
      <c r="J74" s="36">
        <v>19936874</v>
      </c>
      <c r="K74" s="36">
        <v>19936874</v>
      </c>
      <c r="L74" s="36"/>
      <c r="M74" s="36">
        <v>35</v>
      </c>
      <c r="N74" s="36">
        <v>14</v>
      </c>
      <c r="O74" s="35">
        <v>24.5</v>
      </c>
      <c r="P74" s="122">
        <v>0.30840232734678602</v>
      </c>
      <c r="Q74" s="125"/>
      <c r="R74" s="125"/>
      <c r="S74" s="125"/>
      <c r="T74" s="125"/>
      <c r="U74" s="125"/>
      <c r="V74" s="125"/>
      <c r="W74" s="125"/>
      <c r="X74" s="125"/>
      <c r="Y74" s="125"/>
      <c r="Z74" s="125"/>
      <c r="AA74" s="125"/>
      <c r="AB74" s="101">
        <f t="shared" si="1"/>
        <v>0</v>
      </c>
      <c r="AC74" s="125"/>
      <c r="AD74" s="13"/>
    </row>
    <row r="75" spans="2:30" x14ac:dyDescent="0.25">
      <c r="B75" s="36" t="s">
        <v>1571</v>
      </c>
      <c r="C75" s="41" t="s">
        <v>1631</v>
      </c>
      <c r="D75" s="36"/>
      <c r="E75" s="36"/>
      <c r="F75" s="36"/>
      <c r="G75" s="36"/>
      <c r="H75" s="40" t="s">
        <v>13</v>
      </c>
      <c r="I75" s="36"/>
      <c r="J75" s="36"/>
      <c r="K75" s="36">
        <v>20060279</v>
      </c>
      <c r="L75" s="36"/>
      <c r="M75" s="36">
        <v>11</v>
      </c>
      <c r="N75" s="36">
        <v>7</v>
      </c>
      <c r="O75" s="35">
        <v>9</v>
      </c>
      <c r="P75" s="122">
        <v>0.2324618545761207</v>
      </c>
      <c r="Q75" s="125"/>
      <c r="R75" s="125"/>
      <c r="S75" s="125"/>
      <c r="T75" s="125"/>
      <c r="U75" s="125"/>
      <c r="V75" s="125"/>
      <c r="W75" s="125"/>
      <c r="X75" s="125"/>
      <c r="Y75" s="125"/>
      <c r="Z75" s="125"/>
      <c r="AA75" s="125"/>
      <c r="AB75" s="101">
        <f t="shared" si="1"/>
        <v>0</v>
      </c>
      <c r="AC75" s="125"/>
      <c r="AD75" s="13"/>
    </row>
    <row r="76" spans="2:30" x14ac:dyDescent="0.25">
      <c r="B76" s="36" t="s">
        <v>1571</v>
      </c>
      <c r="C76" s="39" t="s">
        <v>1632</v>
      </c>
      <c r="D76" s="36"/>
      <c r="E76" s="36"/>
      <c r="F76" s="36"/>
      <c r="G76" s="36"/>
      <c r="H76" s="40" t="s">
        <v>13</v>
      </c>
      <c r="I76" s="36"/>
      <c r="J76" s="36"/>
      <c r="K76" s="36">
        <v>19987627</v>
      </c>
      <c r="L76" s="36"/>
      <c r="M76" s="36"/>
      <c r="N76" s="36">
        <v>12</v>
      </c>
      <c r="O76" s="35">
        <v>12</v>
      </c>
      <c r="P76" s="122">
        <v>0.1971385337035145</v>
      </c>
      <c r="Q76" s="125"/>
      <c r="R76" s="125"/>
      <c r="S76" s="125"/>
      <c r="T76" s="125"/>
      <c r="U76" s="125"/>
      <c r="V76" s="125"/>
      <c r="W76" s="125"/>
      <c r="X76" s="125"/>
      <c r="Y76" s="125"/>
      <c r="Z76" s="125"/>
      <c r="AA76" s="125"/>
      <c r="AB76" s="101">
        <f t="shared" si="1"/>
        <v>0</v>
      </c>
      <c r="AC76" s="125"/>
      <c r="AD76" s="13"/>
    </row>
    <row r="77" spans="2:30" x14ac:dyDescent="0.25">
      <c r="B77" s="36" t="s">
        <v>1571</v>
      </c>
      <c r="C77" s="39" t="s">
        <v>1572</v>
      </c>
      <c r="D77" s="36" t="s">
        <v>4407</v>
      </c>
      <c r="E77" s="36" t="s">
        <v>4455</v>
      </c>
      <c r="F77" s="36" t="s">
        <v>4407</v>
      </c>
      <c r="G77" s="36" t="s">
        <v>4456</v>
      </c>
      <c r="H77" s="40" t="s">
        <v>13</v>
      </c>
      <c r="I77" s="36"/>
      <c r="J77" s="36">
        <v>20027260</v>
      </c>
      <c r="K77" s="36">
        <v>20027260</v>
      </c>
      <c r="L77" s="36"/>
      <c r="M77" s="36">
        <v>104</v>
      </c>
      <c r="N77" s="36">
        <v>17</v>
      </c>
      <c r="O77" s="35">
        <v>60.5</v>
      </c>
      <c r="P77" s="122">
        <v>0.4125412289310737</v>
      </c>
      <c r="Q77" s="125"/>
      <c r="R77" s="125"/>
      <c r="S77" s="125"/>
      <c r="T77" s="125"/>
      <c r="U77" s="125"/>
      <c r="V77" s="125"/>
      <c r="W77" s="125"/>
      <c r="X77" s="125"/>
      <c r="Y77" s="125"/>
      <c r="Z77" s="125"/>
      <c r="AA77" s="125"/>
      <c r="AB77" s="101">
        <f t="shared" si="1"/>
        <v>0</v>
      </c>
      <c r="AC77" s="125"/>
      <c r="AD77" s="13"/>
    </row>
    <row r="78" spans="2:30" x14ac:dyDescent="0.25">
      <c r="B78" s="36" t="s">
        <v>1571</v>
      </c>
      <c r="C78" s="39" t="s">
        <v>1633</v>
      </c>
      <c r="D78" s="36" t="s">
        <v>4414</v>
      </c>
      <c r="E78" s="36" t="s">
        <v>4457</v>
      </c>
      <c r="F78" s="36" t="s">
        <v>4414</v>
      </c>
      <c r="G78" s="36" t="s">
        <v>4501</v>
      </c>
      <c r="H78" s="40" t="s">
        <v>13</v>
      </c>
      <c r="I78" s="36"/>
      <c r="J78" s="36">
        <v>19975206</v>
      </c>
      <c r="K78" s="36">
        <v>19975206</v>
      </c>
      <c r="L78" s="36"/>
      <c r="M78" s="36">
        <v>14</v>
      </c>
      <c r="N78" s="36">
        <v>7</v>
      </c>
      <c r="O78" s="35">
        <v>10.5</v>
      </c>
      <c r="P78" s="122">
        <v>0.31082922217457548</v>
      </c>
      <c r="Q78" s="125"/>
      <c r="R78" s="125"/>
      <c r="S78" s="125"/>
      <c r="T78" s="125"/>
      <c r="U78" s="125"/>
      <c r="V78" s="125"/>
      <c r="W78" s="125"/>
      <c r="X78" s="125"/>
      <c r="Y78" s="125"/>
      <c r="Z78" s="125"/>
      <c r="AA78" s="125"/>
      <c r="AB78" s="101">
        <f t="shared" si="1"/>
        <v>0</v>
      </c>
      <c r="AC78" s="125"/>
      <c r="AD78" s="13"/>
    </row>
    <row r="79" spans="2:30" x14ac:dyDescent="0.25">
      <c r="B79" s="36" t="s">
        <v>1571</v>
      </c>
      <c r="C79" s="39" t="s">
        <v>1634</v>
      </c>
      <c r="D79" s="36"/>
      <c r="E79" s="36"/>
      <c r="F79" s="36"/>
      <c r="G79" s="36"/>
      <c r="H79" s="40" t="s">
        <v>13</v>
      </c>
      <c r="I79" s="36"/>
      <c r="J79" s="36"/>
      <c r="K79" s="36">
        <v>19930997</v>
      </c>
      <c r="L79" s="36"/>
      <c r="M79" s="36">
        <v>2</v>
      </c>
      <c r="N79" s="36">
        <v>9</v>
      </c>
      <c r="O79" s="35">
        <v>5.5</v>
      </c>
      <c r="P79" s="122">
        <v>0.12570515132731541</v>
      </c>
      <c r="Q79" s="125"/>
      <c r="R79" s="125"/>
      <c r="S79" s="125"/>
      <c r="T79" s="125"/>
      <c r="U79" s="125"/>
      <c r="V79" s="125"/>
      <c r="W79" s="125"/>
      <c r="X79" s="125"/>
      <c r="Y79" s="125"/>
      <c r="Z79" s="125"/>
      <c r="AA79" s="125"/>
      <c r="AB79" s="101">
        <f t="shared" si="1"/>
        <v>0</v>
      </c>
      <c r="AC79" s="125"/>
      <c r="AD79" s="13"/>
    </row>
    <row r="80" spans="2:30" x14ac:dyDescent="0.25">
      <c r="B80" s="36" t="s">
        <v>1571</v>
      </c>
      <c r="C80" s="39" t="s">
        <v>1635</v>
      </c>
      <c r="D80" s="36" t="s">
        <v>4409</v>
      </c>
      <c r="E80" s="36" t="s">
        <v>4455</v>
      </c>
      <c r="F80" s="36" t="s">
        <v>4409</v>
      </c>
      <c r="G80" s="36" t="s">
        <v>4502</v>
      </c>
      <c r="H80" s="40" t="s">
        <v>13</v>
      </c>
      <c r="I80" s="36"/>
      <c r="J80" s="36">
        <v>20117662</v>
      </c>
      <c r="K80" s="36">
        <v>20117662</v>
      </c>
      <c r="L80" s="36"/>
      <c r="M80" s="36">
        <v>3</v>
      </c>
      <c r="N80" s="36">
        <v>7</v>
      </c>
      <c r="O80" s="35">
        <v>5</v>
      </c>
      <c r="P80" s="122">
        <v>0.16201523163539647</v>
      </c>
      <c r="Q80" s="125"/>
      <c r="R80" s="125"/>
      <c r="S80" s="125"/>
      <c r="T80" s="125"/>
      <c r="U80" s="125"/>
      <c r="V80" s="125"/>
      <c r="W80" s="125"/>
      <c r="X80" s="125"/>
      <c r="Y80" s="125"/>
      <c r="Z80" s="125"/>
      <c r="AA80" s="125"/>
      <c r="AB80" s="101">
        <f t="shared" si="1"/>
        <v>0</v>
      </c>
      <c r="AC80" s="125"/>
      <c r="AD80" s="13"/>
    </row>
    <row r="81" spans="2:30" x14ac:dyDescent="0.25">
      <c r="B81" s="36" t="s">
        <v>1571</v>
      </c>
      <c r="C81" s="39" t="s">
        <v>1636</v>
      </c>
      <c r="D81" s="36" t="s">
        <v>4439</v>
      </c>
      <c r="E81" s="36" t="s">
        <v>4455</v>
      </c>
      <c r="F81" s="36" t="s">
        <v>4439</v>
      </c>
      <c r="G81" s="36" t="s">
        <v>4503</v>
      </c>
      <c r="H81" s="40" t="s">
        <v>13</v>
      </c>
      <c r="I81" s="36"/>
      <c r="J81" s="36">
        <v>20086451</v>
      </c>
      <c r="K81" s="36">
        <v>20086451</v>
      </c>
      <c r="L81" s="36"/>
      <c r="M81" s="36">
        <v>6</v>
      </c>
      <c r="N81" s="36">
        <v>6</v>
      </c>
      <c r="O81" s="35">
        <v>6</v>
      </c>
      <c r="P81" s="122">
        <v>0.30136166542880344</v>
      </c>
      <c r="Q81" s="125"/>
      <c r="R81" s="125"/>
      <c r="S81" s="125"/>
      <c r="T81" s="125"/>
      <c r="U81" s="125"/>
      <c r="V81" s="125"/>
      <c r="W81" s="125"/>
      <c r="X81" s="125"/>
      <c r="Y81" s="125"/>
      <c r="Z81" s="125"/>
      <c r="AA81" s="125"/>
      <c r="AB81" s="101">
        <f t="shared" si="1"/>
        <v>0</v>
      </c>
      <c r="AC81" s="125"/>
      <c r="AD81" s="13"/>
    </row>
    <row r="82" spans="2:30" x14ac:dyDescent="0.25">
      <c r="B82" s="36" t="s">
        <v>1571</v>
      </c>
      <c r="C82" s="39" t="s">
        <v>1637</v>
      </c>
      <c r="D82" s="36"/>
      <c r="E82" s="36"/>
      <c r="F82" s="36"/>
      <c r="G82" s="36"/>
      <c r="H82" s="40" t="s">
        <v>13</v>
      </c>
      <c r="I82" s="36"/>
      <c r="J82" s="36"/>
      <c r="K82" s="36">
        <v>20086431</v>
      </c>
      <c r="L82" s="36"/>
      <c r="M82" s="36">
        <v>3</v>
      </c>
      <c r="N82" s="36">
        <v>6</v>
      </c>
      <c r="O82" s="35">
        <v>4.5</v>
      </c>
      <c r="P82" s="122">
        <v>0.12421167758713729</v>
      </c>
      <c r="Q82" s="125"/>
      <c r="R82" s="125"/>
      <c r="S82" s="125"/>
      <c r="T82" s="125"/>
      <c r="U82" s="125"/>
      <c r="V82" s="125"/>
      <c r="W82" s="125"/>
      <c r="X82" s="125"/>
      <c r="Y82" s="125"/>
      <c r="Z82" s="125"/>
      <c r="AA82" s="125"/>
      <c r="AB82" s="101">
        <f t="shared" si="1"/>
        <v>0</v>
      </c>
      <c r="AC82" s="125"/>
      <c r="AD82" s="13"/>
    </row>
    <row r="83" spans="2:30" x14ac:dyDescent="0.25">
      <c r="B83" s="36" t="s">
        <v>1571</v>
      </c>
      <c r="C83" s="39" t="s">
        <v>1638</v>
      </c>
      <c r="D83" s="36" t="s">
        <v>4440</v>
      </c>
      <c r="E83" s="36" t="s">
        <v>439</v>
      </c>
      <c r="F83" s="36" t="s">
        <v>4440</v>
      </c>
      <c r="G83" s="36" t="s">
        <v>4504</v>
      </c>
      <c r="H83" s="40" t="s">
        <v>13</v>
      </c>
      <c r="I83" s="36"/>
      <c r="J83" s="36">
        <v>19995442</v>
      </c>
      <c r="K83" s="36">
        <v>19995442</v>
      </c>
      <c r="L83" s="36"/>
      <c r="M83" s="36">
        <v>10</v>
      </c>
      <c r="N83" s="36">
        <v>12</v>
      </c>
      <c r="O83" s="35">
        <v>11</v>
      </c>
      <c r="P83" s="122">
        <v>0.431240542476438</v>
      </c>
      <c r="Q83" s="125"/>
      <c r="R83" s="125"/>
      <c r="S83" s="125"/>
      <c r="T83" s="125"/>
      <c r="U83" s="125"/>
      <c r="V83" s="125"/>
      <c r="W83" s="125"/>
      <c r="X83" s="125"/>
      <c r="Y83" s="125"/>
      <c r="Z83" s="125"/>
      <c r="AA83" s="125"/>
      <c r="AB83" s="101">
        <f t="shared" si="1"/>
        <v>0</v>
      </c>
      <c r="AC83" s="125"/>
      <c r="AD83" s="13"/>
    </row>
    <row r="84" spans="2:30" x14ac:dyDescent="0.25">
      <c r="B84" s="36" t="s">
        <v>1571</v>
      </c>
      <c r="C84" s="39" t="s">
        <v>1639</v>
      </c>
      <c r="D84" s="36"/>
      <c r="E84" s="36"/>
      <c r="F84" s="36"/>
      <c r="G84" s="36"/>
      <c r="H84" s="40" t="s">
        <v>13</v>
      </c>
      <c r="I84" s="36"/>
      <c r="J84" s="36"/>
      <c r="K84" s="36">
        <v>20034442</v>
      </c>
      <c r="L84" s="36"/>
      <c r="M84" s="36">
        <v>20</v>
      </c>
      <c r="N84" s="36">
        <v>8</v>
      </c>
      <c r="O84" s="35">
        <v>14</v>
      </c>
      <c r="P84" s="122">
        <v>0.22962158755238907</v>
      </c>
      <c r="Q84" s="125"/>
      <c r="R84" s="125"/>
      <c r="S84" s="125"/>
      <c r="T84" s="125"/>
      <c r="U84" s="125"/>
      <c r="V84" s="125"/>
      <c r="W84" s="125"/>
      <c r="X84" s="125"/>
      <c r="Y84" s="125"/>
      <c r="Z84" s="125"/>
      <c r="AA84" s="125"/>
      <c r="AB84" s="101">
        <f t="shared" si="1"/>
        <v>0</v>
      </c>
      <c r="AC84" s="125"/>
      <c r="AD84" s="13"/>
    </row>
    <row r="85" spans="2:30" x14ac:dyDescent="0.25">
      <c r="B85" s="36" t="s">
        <v>1571</v>
      </c>
      <c r="C85" s="39" t="s">
        <v>1615</v>
      </c>
      <c r="D85" s="36"/>
      <c r="E85" s="36"/>
      <c r="F85" s="36"/>
      <c r="G85" s="36"/>
      <c r="H85" s="40" t="s">
        <v>13</v>
      </c>
      <c r="I85" s="36"/>
      <c r="J85" s="36"/>
      <c r="K85" s="36">
        <v>20172707</v>
      </c>
      <c r="L85" s="36"/>
      <c r="M85" s="36"/>
      <c r="N85" s="36">
        <v>14</v>
      </c>
      <c r="O85" s="35">
        <v>14</v>
      </c>
      <c r="P85" s="122">
        <v>0.36273116833011626</v>
      </c>
      <c r="Q85" s="125"/>
      <c r="R85" s="125"/>
      <c r="S85" s="125"/>
      <c r="T85" s="125"/>
      <c r="U85" s="125"/>
      <c r="V85" s="125"/>
      <c r="W85" s="125"/>
      <c r="X85" s="125"/>
      <c r="Y85" s="125"/>
      <c r="Z85" s="125"/>
      <c r="AA85" s="125"/>
      <c r="AB85" s="101">
        <f t="shared" si="1"/>
        <v>0</v>
      </c>
      <c r="AC85" s="125"/>
      <c r="AD85" s="13"/>
    </row>
    <row r="86" spans="2:30" x14ac:dyDescent="0.25">
      <c r="B86" s="36" t="s">
        <v>1571</v>
      </c>
      <c r="C86" s="41" t="s">
        <v>1640</v>
      </c>
      <c r="D86" s="36" t="s">
        <v>4441</v>
      </c>
      <c r="E86" s="36" t="s">
        <v>4455</v>
      </c>
      <c r="F86" s="36" t="s">
        <v>4441</v>
      </c>
      <c r="G86" s="36" t="s">
        <v>4505</v>
      </c>
      <c r="H86" s="40" t="s">
        <v>13</v>
      </c>
      <c r="I86" s="36"/>
      <c r="J86" s="36">
        <v>19964543</v>
      </c>
      <c r="K86" s="36">
        <v>19964543</v>
      </c>
      <c r="L86" s="36"/>
      <c r="M86" s="36">
        <v>7</v>
      </c>
      <c r="N86" s="36">
        <v>10</v>
      </c>
      <c r="O86" s="35">
        <v>8.5</v>
      </c>
      <c r="P86" s="122">
        <v>0.31056253043525794</v>
      </c>
      <c r="Q86" s="125"/>
      <c r="R86" s="125"/>
      <c r="S86" s="125"/>
      <c r="T86" s="125"/>
      <c r="U86" s="125"/>
      <c r="V86" s="125"/>
      <c r="W86" s="125"/>
      <c r="X86" s="125"/>
      <c r="Y86" s="125"/>
      <c r="Z86" s="125"/>
      <c r="AA86" s="125"/>
      <c r="AB86" s="101">
        <f t="shared" si="1"/>
        <v>0</v>
      </c>
      <c r="AC86" s="125"/>
      <c r="AD86" s="13"/>
    </row>
    <row r="87" spans="2:30" x14ac:dyDescent="0.25">
      <c r="B87" s="36" t="s">
        <v>1571</v>
      </c>
      <c r="C87" s="39" t="s">
        <v>1641</v>
      </c>
      <c r="D87" s="36" t="s">
        <v>4442</v>
      </c>
      <c r="E87" s="36" t="s">
        <v>4494</v>
      </c>
      <c r="F87" s="36" t="s">
        <v>4442</v>
      </c>
      <c r="G87" s="36" t="s">
        <v>4506</v>
      </c>
      <c r="H87" s="40" t="s">
        <v>13</v>
      </c>
      <c r="I87" s="36"/>
      <c r="J87" s="36">
        <v>230201</v>
      </c>
      <c r="K87" s="36">
        <v>230201</v>
      </c>
      <c r="L87" s="36"/>
      <c r="M87" s="36">
        <v>1</v>
      </c>
      <c r="N87" s="36">
        <v>5</v>
      </c>
      <c r="O87" s="35">
        <v>3</v>
      </c>
      <c r="P87" s="122">
        <v>4.0882243486940688E-2</v>
      </c>
      <c r="Q87" s="125"/>
      <c r="R87" s="125"/>
      <c r="S87" s="125"/>
      <c r="T87" s="125"/>
      <c r="U87" s="125"/>
      <c r="V87" s="125"/>
      <c r="W87" s="125"/>
      <c r="X87" s="125"/>
      <c r="Y87" s="125"/>
      <c r="Z87" s="125"/>
      <c r="AA87" s="125"/>
      <c r="AB87" s="101">
        <f t="shared" si="1"/>
        <v>0</v>
      </c>
      <c r="AC87" s="125"/>
      <c r="AD87" s="13"/>
    </row>
    <row r="88" spans="2:30" x14ac:dyDescent="0.25">
      <c r="B88" s="36" t="s">
        <v>1571</v>
      </c>
      <c r="C88" s="39" t="s">
        <v>1642</v>
      </c>
      <c r="D88" s="36" t="s">
        <v>4441</v>
      </c>
      <c r="E88" s="36" t="s">
        <v>4457</v>
      </c>
      <c r="F88" s="36" t="s">
        <v>4441</v>
      </c>
      <c r="G88" s="36" t="s">
        <v>4507</v>
      </c>
      <c r="H88" s="40" t="s">
        <v>13</v>
      </c>
      <c r="I88" s="36"/>
      <c r="J88" s="36">
        <v>19980850</v>
      </c>
      <c r="K88" s="36">
        <v>19980850</v>
      </c>
      <c r="L88" s="36"/>
      <c r="M88" s="36"/>
      <c r="N88" s="36">
        <v>6</v>
      </c>
      <c r="O88" s="35">
        <v>6</v>
      </c>
      <c r="P88" s="122">
        <v>0.16625563029054513</v>
      </c>
      <c r="Q88" s="125"/>
      <c r="R88" s="125"/>
      <c r="S88" s="125"/>
      <c r="T88" s="125"/>
      <c r="U88" s="125"/>
      <c r="V88" s="125"/>
      <c r="W88" s="125"/>
      <c r="X88" s="125"/>
      <c r="Y88" s="125"/>
      <c r="Z88" s="125"/>
      <c r="AA88" s="125"/>
      <c r="AB88" s="101">
        <f t="shared" si="1"/>
        <v>0</v>
      </c>
      <c r="AC88" s="125"/>
      <c r="AD88" s="13"/>
    </row>
    <row r="89" spans="2:30" x14ac:dyDescent="0.25">
      <c r="B89" s="36" t="s">
        <v>1571</v>
      </c>
      <c r="C89" s="39" t="s">
        <v>1643</v>
      </c>
      <c r="D89" s="36"/>
      <c r="E89" s="36"/>
      <c r="F89" s="36"/>
      <c r="G89" s="36"/>
      <c r="H89" s="40" t="s">
        <v>13</v>
      </c>
      <c r="I89" s="36"/>
      <c r="J89" s="36"/>
      <c r="K89" s="36">
        <v>20165890</v>
      </c>
      <c r="L89" s="36"/>
      <c r="M89" s="36"/>
      <c r="N89" s="36">
        <v>10</v>
      </c>
      <c r="O89" s="35">
        <v>10</v>
      </c>
      <c r="P89" s="122">
        <v>0.24109199926043587</v>
      </c>
      <c r="Q89" s="125"/>
      <c r="R89" s="125"/>
      <c r="S89" s="125"/>
      <c r="T89" s="125"/>
      <c r="U89" s="125"/>
      <c r="V89" s="125"/>
      <c r="W89" s="125"/>
      <c r="X89" s="125"/>
      <c r="Y89" s="125"/>
      <c r="Z89" s="125"/>
      <c r="AA89" s="125"/>
      <c r="AB89" s="101">
        <f t="shared" si="1"/>
        <v>0</v>
      </c>
      <c r="AC89" s="125"/>
      <c r="AD89" s="13"/>
    </row>
    <row r="90" spans="2:30" x14ac:dyDescent="0.25">
      <c r="B90" s="36" t="s">
        <v>1571</v>
      </c>
      <c r="C90" s="39" t="s">
        <v>1644</v>
      </c>
      <c r="D90" s="36"/>
      <c r="E90" s="36"/>
      <c r="F90" s="36"/>
      <c r="G90" s="36"/>
      <c r="H90" s="40" t="s">
        <v>13</v>
      </c>
      <c r="I90" s="36"/>
      <c r="J90" s="36"/>
      <c r="K90" s="36">
        <v>20161452</v>
      </c>
      <c r="L90" s="36"/>
      <c r="M90" s="36"/>
      <c r="N90" s="36">
        <v>4</v>
      </c>
      <c r="O90" s="35">
        <v>4</v>
      </c>
      <c r="P90" s="122">
        <v>1.7735000664615416E-2</v>
      </c>
      <c r="Q90" s="125"/>
      <c r="R90" s="125"/>
      <c r="S90" s="125"/>
      <c r="T90" s="125"/>
      <c r="U90" s="125"/>
      <c r="V90" s="125"/>
      <c r="W90" s="125"/>
      <c r="X90" s="125"/>
      <c r="Y90" s="125"/>
      <c r="Z90" s="125"/>
      <c r="AA90" s="125"/>
      <c r="AB90" s="101">
        <f t="shared" si="1"/>
        <v>0</v>
      </c>
      <c r="AC90" s="125"/>
      <c r="AD90" s="13"/>
    </row>
    <row r="91" spans="2:30" x14ac:dyDescent="0.25">
      <c r="B91" s="36" t="s">
        <v>1571</v>
      </c>
      <c r="C91" s="39" t="s">
        <v>1645</v>
      </c>
      <c r="D91" s="36" t="s">
        <v>4443</v>
      </c>
      <c r="E91" s="36" t="s">
        <v>4457</v>
      </c>
      <c r="F91" s="36" t="s">
        <v>4443</v>
      </c>
      <c r="G91" s="36" t="s">
        <v>4508</v>
      </c>
      <c r="H91" s="40" t="s">
        <v>13</v>
      </c>
      <c r="I91" s="36"/>
      <c r="J91" s="36">
        <v>19975211</v>
      </c>
      <c r="K91" s="36">
        <v>19975211</v>
      </c>
      <c r="L91" s="36"/>
      <c r="M91" s="36">
        <v>15</v>
      </c>
      <c r="N91" s="36">
        <v>4</v>
      </c>
      <c r="O91" s="35">
        <v>9.5</v>
      </c>
      <c r="P91" s="122">
        <v>0.25918436685573676</v>
      </c>
      <c r="Q91" s="125"/>
      <c r="R91" s="125"/>
      <c r="S91" s="125"/>
      <c r="T91" s="125"/>
      <c r="U91" s="125"/>
      <c r="V91" s="125"/>
      <c r="W91" s="125"/>
      <c r="X91" s="125"/>
      <c r="Y91" s="125"/>
      <c r="Z91" s="125"/>
      <c r="AA91" s="125"/>
      <c r="AB91" s="101">
        <f t="shared" si="1"/>
        <v>0</v>
      </c>
      <c r="AC91" s="125"/>
      <c r="AD91" s="13"/>
    </row>
    <row r="92" spans="2:30" x14ac:dyDescent="0.25">
      <c r="B92" s="36" t="s">
        <v>1571</v>
      </c>
      <c r="C92" s="39" t="s">
        <v>1646</v>
      </c>
      <c r="D92" s="36" t="s">
        <v>4444</v>
      </c>
      <c r="E92" s="36" t="s">
        <v>4494</v>
      </c>
      <c r="F92" s="36" t="s">
        <v>4444</v>
      </c>
      <c r="G92" s="36" t="s">
        <v>4509</v>
      </c>
      <c r="H92" s="40" t="s">
        <v>13</v>
      </c>
      <c r="I92" s="36"/>
      <c r="J92" s="36">
        <v>20109107</v>
      </c>
      <c r="K92" s="36">
        <v>20109107</v>
      </c>
      <c r="L92" s="36"/>
      <c r="M92" s="36">
        <v>5</v>
      </c>
      <c r="N92" s="36">
        <v>6</v>
      </c>
      <c r="O92" s="35">
        <v>5.5</v>
      </c>
      <c r="P92" s="122">
        <v>0.20535263927449429</v>
      </c>
      <c r="Q92" s="125"/>
      <c r="R92" s="125"/>
      <c r="S92" s="125"/>
      <c r="T92" s="125"/>
      <c r="U92" s="125"/>
      <c r="V92" s="125"/>
      <c r="W92" s="125"/>
      <c r="X92" s="125"/>
      <c r="Y92" s="125"/>
      <c r="Z92" s="125"/>
      <c r="AA92" s="125"/>
      <c r="AB92" s="101">
        <f t="shared" si="1"/>
        <v>0</v>
      </c>
      <c r="AC92" s="125"/>
      <c r="AD92" s="13"/>
    </row>
    <row r="93" spans="2:30" x14ac:dyDescent="0.25">
      <c r="B93" s="36" t="s">
        <v>1571</v>
      </c>
      <c r="C93" s="39" t="s">
        <v>1647</v>
      </c>
      <c r="D93" s="36"/>
      <c r="E93" s="36"/>
      <c r="F93" s="36"/>
      <c r="G93" s="36"/>
      <c r="H93" s="40" t="s">
        <v>13</v>
      </c>
      <c r="I93" s="36"/>
      <c r="J93" s="36"/>
      <c r="K93" s="36">
        <v>20105640</v>
      </c>
      <c r="L93" s="36"/>
      <c r="M93" s="36">
        <v>8</v>
      </c>
      <c r="N93" s="36">
        <v>4</v>
      </c>
      <c r="O93" s="35">
        <v>6</v>
      </c>
      <c r="P93" s="122">
        <v>8.3886286451891612E-2</v>
      </c>
      <c r="Q93" s="125"/>
      <c r="R93" s="125"/>
      <c r="S93" s="125"/>
      <c r="T93" s="125"/>
      <c r="U93" s="125"/>
      <c r="V93" s="125"/>
      <c r="W93" s="125"/>
      <c r="X93" s="125"/>
      <c r="Y93" s="125"/>
      <c r="Z93" s="125"/>
      <c r="AA93" s="125"/>
      <c r="AB93" s="101">
        <f t="shared" si="1"/>
        <v>0</v>
      </c>
      <c r="AC93" s="125"/>
      <c r="AD93" s="13"/>
    </row>
    <row r="94" spans="2:30" x14ac:dyDescent="0.25">
      <c r="B94" s="36" t="s">
        <v>1571</v>
      </c>
      <c r="C94" s="39" t="s">
        <v>1648</v>
      </c>
      <c r="D94" s="36" t="s">
        <v>4420</v>
      </c>
      <c r="E94" s="36" t="s">
        <v>4455</v>
      </c>
      <c r="F94" s="36" t="s">
        <v>4420</v>
      </c>
      <c r="G94" s="36" t="s">
        <v>4510</v>
      </c>
      <c r="H94" s="40" t="s">
        <v>13</v>
      </c>
      <c r="I94" s="36"/>
      <c r="J94" s="36">
        <v>20105086</v>
      </c>
      <c r="K94" s="36">
        <v>20105086</v>
      </c>
      <c r="L94" s="36"/>
      <c r="M94" s="36">
        <v>1</v>
      </c>
      <c r="N94" s="36">
        <v>5</v>
      </c>
      <c r="O94" s="35">
        <v>3</v>
      </c>
      <c r="P94" s="122">
        <v>0.12545179417496377</v>
      </c>
      <c r="Q94" s="125"/>
      <c r="R94" s="125"/>
      <c r="S94" s="125"/>
      <c r="T94" s="125"/>
      <c r="U94" s="125"/>
      <c r="V94" s="125"/>
      <c r="W94" s="125"/>
      <c r="X94" s="125"/>
      <c r="Y94" s="125"/>
      <c r="Z94" s="125"/>
      <c r="AA94" s="125"/>
      <c r="AB94" s="101">
        <f t="shared" si="1"/>
        <v>0</v>
      </c>
      <c r="AC94" s="125"/>
      <c r="AD94" s="13"/>
    </row>
    <row r="95" spans="2:30" x14ac:dyDescent="0.25">
      <c r="B95" s="36" t="s">
        <v>1571</v>
      </c>
      <c r="C95" s="39" t="s">
        <v>1649</v>
      </c>
      <c r="D95" s="36"/>
      <c r="E95" s="36"/>
      <c r="F95" s="36"/>
      <c r="G95" s="36"/>
      <c r="H95" s="40" t="s">
        <v>13</v>
      </c>
      <c r="I95" s="36"/>
      <c r="J95" s="36"/>
      <c r="K95" s="36">
        <v>20092693</v>
      </c>
      <c r="L95" s="36"/>
      <c r="M95" s="36">
        <v>7</v>
      </c>
      <c r="N95" s="36">
        <v>4</v>
      </c>
      <c r="O95" s="35">
        <v>5.5</v>
      </c>
      <c r="P95" s="122">
        <v>8.5368025755539756E-2</v>
      </c>
      <c r="Q95" s="125"/>
      <c r="R95" s="125"/>
      <c r="S95" s="125"/>
      <c r="T95" s="125"/>
      <c r="U95" s="125"/>
      <c r="V95" s="125"/>
      <c r="W95" s="125"/>
      <c r="X95" s="125"/>
      <c r="Y95" s="125"/>
      <c r="Z95" s="125"/>
      <c r="AA95" s="125"/>
      <c r="AB95" s="101">
        <f t="shared" si="1"/>
        <v>0</v>
      </c>
      <c r="AC95" s="125"/>
      <c r="AD95" s="13"/>
    </row>
    <row r="96" spans="2:30" x14ac:dyDescent="0.25">
      <c r="B96" s="36" t="s">
        <v>1571</v>
      </c>
      <c r="C96" s="39" t="s">
        <v>1650</v>
      </c>
      <c r="D96" s="36" t="s">
        <v>4432</v>
      </c>
      <c r="E96" s="36" t="s">
        <v>4455</v>
      </c>
      <c r="F96" s="36" t="s">
        <v>4432</v>
      </c>
      <c r="G96" s="36" t="s">
        <v>4511</v>
      </c>
      <c r="H96" s="40" t="s">
        <v>13</v>
      </c>
      <c r="I96" s="36"/>
      <c r="J96" s="36">
        <v>20088457</v>
      </c>
      <c r="K96" s="36">
        <v>20088457</v>
      </c>
      <c r="L96" s="36"/>
      <c r="M96" s="36">
        <v>3</v>
      </c>
      <c r="N96" s="36">
        <v>4</v>
      </c>
      <c r="O96" s="35">
        <v>3.5</v>
      </c>
      <c r="P96" s="122">
        <v>0.15261434782445374</v>
      </c>
      <c r="Q96" s="125"/>
      <c r="R96" s="125"/>
      <c r="S96" s="125"/>
      <c r="T96" s="125"/>
      <c r="U96" s="125"/>
      <c r="V96" s="125"/>
      <c r="W96" s="125"/>
      <c r="X96" s="125"/>
      <c r="Y96" s="125"/>
      <c r="Z96" s="125"/>
      <c r="AA96" s="125"/>
      <c r="AB96" s="101">
        <f t="shared" si="1"/>
        <v>0</v>
      </c>
      <c r="AC96" s="125"/>
      <c r="AD96" s="13"/>
    </row>
    <row r="97" spans="2:30" x14ac:dyDescent="0.25">
      <c r="B97" s="36" t="s">
        <v>1571</v>
      </c>
      <c r="C97" s="39" t="s">
        <v>1651</v>
      </c>
      <c r="D97" s="36" t="s">
        <v>4436</v>
      </c>
      <c r="E97" s="36" t="s">
        <v>4457</v>
      </c>
      <c r="F97" s="36" t="s">
        <v>4436</v>
      </c>
      <c r="G97" s="36" t="s">
        <v>4512</v>
      </c>
      <c r="H97" s="40" t="s">
        <v>13</v>
      </c>
      <c r="I97" s="36"/>
      <c r="J97" s="36">
        <v>20034929</v>
      </c>
      <c r="K97" s="36">
        <v>20034929</v>
      </c>
      <c r="L97" s="36"/>
      <c r="M97" s="36">
        <v>2</v>
      </c>
      <c r="N97" s="36">
        <v>4</v>
      </c>
      <c r="O97" s="35">
        <v>3</v>
      </c>
      <c r="P97" s="122">
        <v>4.3524091856620088E-2</v>
      </c>
      <c r="Q97" s="125"/>
      <c r="R97" s="125"/>
      <c r="S97" s="125"/>
      <c r="T97" s="125"/>
      <c r="U97" s="125"/>
      <c r="V97" s="125"/>
      <c r="W97" s="125"/>
      <c r="X97" s="125"/>
      <c r="Y97" s="125"/>
      <c r="Z97" s="125"/>
      <c r="AA97" s="125"/>
      <c r="AB97" s="101">
        <f t="shared" si="1"/>
        <v>0</v>
      </c>
      <c r="AC97" s="125"/>
      <c r="AD97" s="13"/>
    </row>
    <row r="98" spans="2:30" x14ac:dyDescent="0.25">
      <c r="B98" s="36" t="s">
        <v>1571</v>
      </c>
      <c r="C98" s="39" t="s">
        <v>1652</v>
      </c>
      <c r="D98" s="36"/>
      <c r="E98" s="36"/>
      <c r="F98" s="36"/>
      <c r="G98" s="36"/>
      <c r="H98" s="40" t="s">
        <v>13</v>
      </c>
      <c r="I98" s="36"/>
      <c r="J98" s="36"/>
      <c r="K98" s="36">
        <v>20144821</v>
      </c>
      <c r="L98" s="36"/>
      <c r="M98" s="36"/>
      <c r="N98" s="36">
        <v>4</v>
      </c>
      <c r="O98" s="35">
        <v>4</v>
      </c>
      <c r="P98" s="122">
        <v>9.4261661878300596E-2</v>
      </c>
      <c r="Q98" s="125"/>
      <c r="R98" s="125"/>
      <c r="S98" s="125"/>
      <c r="T98" s="125"/>
      <c r="U98" s="125"/>
      <c r="V98" s="125"/>
      <c r="W98" s="125"/>
      <c r="X98" s="125"/>
      <c r="Y98" s="125"/>
      <c r="Z98" s="125"/>
      <c r="AA98" s="125"/>
      <c r="AB98" s="101">
        <f t="shared" si="1"/>
        <v>0</v>
      </c>
      <c r="AC98" s="125"/>
      <c r="AD98" s="13"/>
    </row>
    <row r="99" spans="2:30" x14ac:dyDescent="0.25">
      <c r="B99" s="36" t="s">
        <v>1571</v>
      </c>
      <c r="C99" s="39" t="s">
        <v>1653</v>
      </c>
      <c r="D99" s="36"/>
      <c r="E99" s="36"/>
      <c r="F99" s="36"/>
      <c r="G99" s="36"/>
      <c r="H99" s="40" t="s">
        <v>13</v>
      </c>
      <c r="I99" s="36"/>
      <c r="J99" s="36"/>
      <c r="K99" s="36">
        <v>19948554</v>
      </c>
      <c r="L99" s="36"/>
      <c r="M99" s="36"/>
      <c r="N99" s="36">
        <v>3</v>
      </c>
      <c r="O99" s="35">
        <v>3</v>
      </c>
      <c r="P99" s="122">
        <v>7.2726837311889087E-2</v>
      </c>
      <c r="Q99" s="125"/>
      <c r="R99" s="125"/>
      <c r="S99" s="125"/>
      <c r="T99" s="125"/>
      <c r="U99" s="125"/>
      <c r="V99" s="125"/>
      <c r="W99" s="125"/>
      <c r="X99" s="125"/>
      <c r="Y99" s="125"/>
      <c r="Z99" s="125"/>
      <c r="AA99" s="125"/>
      <c r="AB99" s="101">
        <f t="shared" si="1"/>
        <v>0</v>
      </c>
      <c r="AC99" s="125"/>
      <c r="AD99" s="13"/>
    </row>
    <row r="100" spans="2:30" x14ac:dyDescent="0.25">
      <c r="B100" s="36" t="s">
        <v>1571</v>
      </c>
      <c r="C100" s="39" t="s">
        <v>1654</v>
      </c>
      <c r="D100" s="36" t="s">
        <v>4445</v>
      </c>
      <c r="E100" s="36" t="s">
        <v>4494</v>
      </c>
      <c r="F100" s="36" t="s">
        <v>4445</v>
      </c>
      <c r="G100" s="36" t="s">
        <v>4513</v>
      </c>
      <c r="H100" s="40" t="s">
        <v>13</v>
      </c>
      <c r="I100" s="36"/>
      <c r="J100" s="36">
        <v>19948551</v>
      </c>
      <c r="K100" s="36">
        <v>19948551</v>
      </c>
      <c r="L100" s="36"/>
      <c r="M100" s="36">
        <v>7</v>
      </c>
      <c r="N100" s="36">
        <v>3</v>
      </c>
      <c r="O100" s="35">
        <v>5</v>
      </c>
      <c r="P100" s="122">
        <v>0.11001034246847909</v>
      </c>
      <c r="Q100" s="125"/>
      <c r="R100" s="125"/>
      <c r="S100" s="125"/>
      <c r="T100" s="125"/>
      <c r="U100" s="125"/>
      <c r="V100" s="125"/>
      <c r="W100" s="125"/>
      <c r="X100" s="125"/>
      <c r="Y100" s="125"/>
      <c r="Z100" s="125"/>
      <c r="AA100" s="125"/>
      <c r="AB100" s="101">
        <f t="shared" si="1"/>
        <v>0</v>
      </c>
      <c r="AC100" s="125"/>
      <c r="AD100" s="13"/>
    </row>
    <row r="101" spans="2:30" x14ac:dyDescent="0.25">
      <c r="B101" s="36" t="s">
        <v>1571</v>
      </c>
      <c r="C101" s="39" t="s">
        <v>1623</v>
      </c>
      <c r="D101" s="36" t="s">
        <v>4435</v>
      </c>
      <c r="E101" s="36" t="s">
        <v>4455</v>
      </c>
      <c r="F101" s="36" t="s">
        <v>4435</v>
      </c>
      <c r="G101" s="36" t="s">
        <v>4492</v>
      </c>
      <c r="H101" s="40" t="s">
        <v>13</v>
      </c>
      <c r="I101" s="36"/>
      <c r="J101" s="36">
        <v>20027377</v>
      </c>
      <c r="K101" s="36">
        <v>20027377</v>
      </c>
      <c r="L101" s="36"/>
      <c r="M101" s="36">
        <v>68</v>
      </c>
      <c r="N101" s="36">
        <v>3</v>
      </c>
      <c r="O101" s="35">
        <v>35.5</v>
      </c>
      <c r="P101" s="122">
        <v>0.39957823245531315</v>
      </c>
      <c r="Q101" s="125"/>
      <c r="R101" s="125"/>
      <c r="S101" s="125"/>
      <c r="T101" s="125"/>
      <c r="U101" s="125"/>
      <c r="V101" s="125"/>
      <c r="W101" s="125"/>
      <c r="X101" s="125"/>
      <c r="Y101" s="125"/>
      <c r="Z101" s="125"/>
      <c r="AA101" s="125"/>
      <c r="AB101" s="101">
        <f t="shared" si="1"/>
        <v>0</v>
      </c>
      <c r="AC101" s="125"/>
      <c r="AD101" s="13"/>
    </row>
    <row r="102" spans="2:30" x14ac:dyDescent="0.25">
      <c r="B102" s="36" t="s">
        <v>1571</v>
      </c>
      <c r="C102" s="39" t="s">
        <v>1655</v>
      </c>
      <c r="D102" s="36" t="s">
        <v>4446</v>
      </c>
      <c r="E102" s="36" t="s">
        <v>4455</v>
      </c>
      <c r="F102" s="36" t="s">
        <v>4446</v>
      </c>
      <c r="G102" s="36" t="s">
        <v>4514</v>
      </c>
      <c r="H102" s="40" t="s">
        <v>13</v>
      </c>
      <c r="I102" s="36"/>
      <c r="J102" s="36">
        <v>19951591</v>
      </c>
      <c r="K102" s="36">
        <v>19951591</v>
      </c>
      <c r="L102" s="36"/>
      <c r="M102" s="36">
        <v>18</v>
      </c>
      <c r="N102" s="36">
        <v>3</v>
      </c>
      <c r="O102" s="35">
        <v>10.5</v>
      </c>
      <c r="P102" s="122">
        <v>0.36403422416842168</v>
      </c>
      <c r="Q102" s="125"/>
      <c r="R102" s="125"/>
      <c r="S102" s="125"/>
      <c r="T102" s="125"/>
      <c r="U102" s="125"/>
      <c r="V102" s="125"/>
      <c r="W102" s="125"/>
      <c r="X102" s="125"/>
      <c r="Y102" s="125"/>
      <c r="Z102" s="125"/>
      <c r="AA102" s="125"/>
      <c r="AB102" s="101">
        <f t="shared" si="1"/>
        <v>0</v>
      </c>
      <c r="AC102" s="125"/>
      <c r="AD102" s="13"/>
    </row>
    <row r="103" spans="2:30" x14ac:dyDescent="0.25">
      <c r="B103" s="36" t="s">
        <v>1571</v>
      </c>
      <c r="C103" s="39" t="s">
        <v>252</v>
      </c>
      <c r="D103" s="36" t="s">
        <v>253</v>
      </c>
      <c r="E103" s="36" t="s">
        <v>93</v>
      </c>
      <c r="F103" s="36" t="s">
        <v>4515</v>
      </c>
      <c r="G103" s="36" t="s">
        <v>254</v>
      </c>
      <c r="H103" s="40" t="s">
        <v>13</v>
      </c>
      <c r="I103" s="36"/>
      <c r="J103" s="36" t="s">
        <v>4516</v>
      </c>
      <c r="K103" s="36">
        <v>29523</v>
      </c>
      <c r="L103" s="36"/>
      <c r="M103" s="36">
        <v>80</v>
      </c>
      <c r="N103" s="36">
        <v>28</v>
      </c>
      <c r="O103" s="35">
        <v>54</v>
      </c>
      <c r="P103" s="122">
        <v>5.0284727448319362E-2</v>
      </c>
      <c r="Q103" s="125"/>
      <c r="R103" s="125"/>
      <c r="S103" s="125"/>
      <c r="T103" s="125"/>
      <c r="U103" s="125"/>
      <c r="V103" s="125"/>
      <c r="W103" s="125"/>
      <c r="X103" s="125"/>
      <c r="Y103" s="125"/>
      <c r="Z103" s="125"/>
      <c r="AA103" s="125"/>
      <c r="AB103" s="101">
        <f t="shared" si="1"/>
        <v>0</v>
      </c>
      <c r="AC103" s="125"/>
      <c r="AD103" s="13"/>
    </row>
    <row r="104" spans="2:30" x14ac:dyDescent="0.25">
      <c r="B104" s="36" t="s">
        <v>1571</v>
      </c>
      <c r="C104" s="39" t="s">
        <v>1656</v>
      </c>
      <c r="D104" s="36"/>
      <c r="E104" s="36"/>
      <c r="F104" s="36"/>
      <c r="G104" s="36"/>
      <c r="H104" s="40" t="s">
        <v>13</v>
      </c>
      <c r="I104" s="36"/>
      <c r="J104" s="36"/>
      <c r="K104" s="36">
        <v>20126169</v>
      </c>
      <c r="L104" s="36"/>
      <c r="M104" s="36">
        <v>6</v>
      </c>
      <c r="N104" s="36">
        <v>9</v>
      </c>
      <c r="O104" s="35">
        <v>7.5</v>
      </c>
      <c r="P104" s="122">
        <v>0.55741040415951426</v>
      </c>
      <c r="Q104" s="125"/>
      <c r="R104" s="125"/>
      <c r="S104" s="125"/>
      <c r="T104" s="125"/>
      <c r="U104" s="125"/>
      <c r="V104" s="125"/>
      <c r="W104" s="125"/>
      <c r="X104" s="125"/>
      <c r="Y104" s="125"/>
      <c r="Z104" s="125"/>
      <c r="AA104" s="125"/>
      <c r="AB104" s="101">
        <f t="shared" si="1"/>
        <v>0</v>
      </c>
      <c r="AC104" s="125"/>
      <c r="AD104" s="13"/>
    </row>
    <row r="105" spans="2:30" x14ac:dyDescent="0.25">
      <c r="B105" s="36" t="s">
        <v>1571</v>
      </c>
      <c r="C105" s="41" t="s">
        <v>1592</v>
      </c>
      <c r="D105" s="36" t="s">
        <v>4419</v>
      </c>
      <c r="E105" s="36" t="s">
        <v>4455</v>
      </c>
      <c r="F105" s="36" t="s">
        <v>4419</v>
      </c>
      <c r="G105" s="36" t="s">
        <v>4471</v>
      </c>
      <c r="H105" s="40" t="s">
        <v>13</v>
      </c>
      <c r="I105" s="36"/>
      <c r="J105" s="36">
        <v>19936874</v>
      </c>
      <c r="K105" s="36">
        <v>19936874</v>
      </c>
      <c r="L105" s="36"/>
      <c r="M105" s="36">
        <v>35</v>
      </c>
      <c r="N105" s="36">
        <v>8</v>
      </c>
      <c r="O105" s="35">
        <v>21.5</v>
      </c>
      <c r="P105" s="122">
        <v>0.47877834500978683</v>
      </c>
      <c r="Q105" s="125"/>
      <c r="R105" s="125"/>
      <c r="S105" s="125"/>
      <c r="T105" s="125"/>
      <c r="U105" s="125"/>
      <c r="V105" s="125"/>
      <c r="W105" s="125"/>
      <c r="X105" s="125"/>
      <c r="Y105" s="125"/>
      <c r="Z105" s="125"/>
      <c r="AA105" s="125"/>
      <c r="AB105" s="101">
        <f t="shared" si="1"/>
        <v>0</v>
      </c>
      <c r="AC105" s="125"/>
      <c r="AD105" s="13"/>
    </row>
    <row r="106" spans="2:30" x14ac:dyDescent="0.25">
      <c r="B106" s="36" t="s">
        <v>1571</v>
      </c>
      <c r="C106" s="39" t="s">
        <v>1657</v>
      </c>
      <c r="D106" s="36" t="s">
        <v>4447</v>
      </c>
      <c r="E106" s="36" t="s">
        <v>4455</v>
      </c>
      <c r="F106" s="36" t="s">
        <v>4447</v>
      </c>
      <c r="G106" s="36" t="s">
        <v>4517</v>
      </c>
      <c r="H106" s="40" t="s">
        <v>13</v>
      </c>
      <c r="I106" s="36"/>
      <c r="J106" s="36">
        <v>20146466</v>
      </c>
      <c r="K106" s="36">
        <v>20146466</v>
      </c>
      <c r="L106" s="36"/>
      <c r="M106" s="36"/>
      <c r="N106" s="36">
        <v>2</v>
      </c>
      <c r="O106" s="35">
        <v>2</v>
      </c>
      <c r="P106" s="122">
        <v>7.0086589092645576E-2</v>
      </c>
      <c r="Q106" s="125"/>
      <c r="R106" s="125"/>
      <c r="S106" s="125"/>
      <c r="T106" s="125"/>
      <c r="U106" s="125"/>
      <c r="V106" s="125"/>
      <c r="W106" s="125"/>
      <c r="X106" s="125"/>
      <c r="Y106" s="125"/>
      <c r="Z106" s="125"/>
      <c r="AA106" s="125"/>
      <c r="AB106" s="101">
        <f t="shared" si="1"/>
        <v>0</v>
      </c>
      <c r="AC106" s="125"/>
      <c r="AD106" s="13"/>
    </row>
    <row r="107" spans="2:30" x14ac:dyDescent="0.25">
      <c r="B107" s="36" t="s">
        <v>1571</v>
      </c>
      <c r="C107" s="39" t="s">
        <v>1632</v>
      </c>
      <c r="D107" s="36"/>
      <c r="E107" s="36"/>
      <c r="F107" s="36"/>
      <c r="G107" s="36"/>
      <c r="H107" s="40" t="s">
        <v>13</v>
      </c>
      <c r="I107" s="36"/>
      <c r="J107" s="36"/>
      <c r="K107" s="36">
        <v>19987627</v>
      </c>
      <c r="L107" s="36"/>
      <c r="M107" s="36"/>
      <c r="N107" s="36">
        <v>12</v>
      </c>
      <c r="O107" s="35">
        <v>12</v>
      </c>
      <c r="P107" s="122">
        <v>0.21266319323266633</v>
      </c>
      <c r="Q107" s="125"/>
      <c r="R107" s="125"/>
      <c r="S107" s="125"/>
      <c r="T107" s="125"/>
      <c r="U107" s="125"/>
      <c r="V107" s="125"/>
      <c r="W107" s="125"/>
      <c r="X107" s="125"/>
      <c r="Y107" s="125"/>
      <c r="Z107" s="125"/>
      <c r="AA107" s="125"/>
      <c r="AB107" s="101">
        <f t="shared" si="1"/>
        <v>0</v>
      </c>
      <c r="AC107" s="125"/>
      <c r="AD107" s="13"/>
    </row>
    <row r="108" spans="2:30" x14ac:dyDescent="0.25">
      <c r="B108" s="36" t="s">
        <v>1571</v>
      </c>
      <c r="C108" s="39" t="s">
        <v>1658</v>
      </c>
      <c r="D108" s="36"/>
      <c r="E108" s="36"/>
      <c r="F108" s="36"/>
      <c r="G108" s="36"/>
      <c r="H108" s="40" t="s">
        <v>13</v>
      </c>
      <c r="I108" s="36"/>
      <c r="J108" s="36"/>
      <c r="K108" s="36">
        <v>20131253</v>
      </c>
      <c r="L108" s="36"/>
      <c r="M108" s="36">
        <v>18</v>
      </c>
      <c r="N108" s="36">
        <v>4</v>
      </c>
      <c r="O108" s="35">
        <v>11</v>
      </c>
      <c r="P108" s="122">
        <v>0.27810614576031517</v>
      </c>
      <c r="Q108" s="125"/>
      <c r="R108" s="125"/>
      <c r="S108" s="125"/>
      <c r="T108" s="125"/>
      <c r="U108" s="125"/>
      <c r="V108" s="125"/>
      <c r="W108" s="125"/>
      <c r="X108" s="125"/>
      <c r="Y108" s="125"/>
      <c r="Z108" s="125"/>
      <c r="AA108" s="125"/>
      <c r="AB108" s="101">
        <f t="shared" si="1"/>
        <v>0</v>
      </c>
      <c r="AC108" s="125"/>
      <c r="AD108" s="13"/>
    </row>
    <row r="109" spans="2:30" x14ac:dyDescent="0.25">
      <c r="B109" s="36" t="s">
        <v>1571</v>
      </c>
      <c r="C109" s="39" t="s">
        <v>1659</v>
      </c>
      <c r="D109" s="36"/>
      <c r="E109" s="36"/>
      <c r="F109" s="36"/>
      <c r="G109" s="36"/>
      <c r="H109" s="40" t="s">
        <v>13</v>
      </c>
      <c r="I109" s="36"/>
      <c r="J109" s="36"/>
      <c r="K109" s="36">
        <v>23558</v>
      </c>
      <c r="L109" s="36"/>
      <c r="M109" s="36">
        <v>18</v>
      </c>
      <c r="N109" s="36">
        <v>6</v>
      </c>
      <c r="O109" s="35">
        <v>12</v>
      </c>
      <c r="P109" s="122">
        <v>3.0082828195016825E-2</v>
      </c>
      <c r="Q109" s="125"/>
      <c r="R109" s="125"/>
      <c r="S109" s="125"/>
      <c r="T109" s="125"/>
      <c r="U109" s="125"/>
      <c r="V109" s="125"/>
      <c r="W109" s="125"/>
      <c r="X109" s="125"/>
      <c r="Y109" s="125"/>
      <c r="Z109" s="125"/>
      <c r="AA109" s="125"/>
      <c r="AB109" s="101">
        <f t="shared" si="1"/>
        <v>0</v>
      </c>
      <c r="AC109" s="125"/>
      <c r="AD109" s="13"/>
    </row>
    <row r="110" spans="2:30" x14ac:dyDescent="0.25">
      <c r="B110" s="36" t="s">
        <v>1571</v>
      </c>
      <c r="C110" s="43" t="s">
        <v>1660</v>
      </c>
      <c r="D110" s="36"/>
      <c r="E110" s="36"/>
      <c r="F110" s="36"/>
      <c r="G110" s="36"/>
      <c r="H110" s="40" t="s">
        <v>13</v>
      </c>
      <c r="I110" s="36"/>
      <c r="J110" s="36"/>
      <c r="K110" s="36">
        <v>20028601</v>
      </c>
      <c r="L110" s="36"/>
      <c r="M110" s="36">
        <v>1</v>
      </c>
      <c r="N110" s="36">
        <v>3</v>
      </c>
      <c r="O110" s="35">
        <v>2</v>
      </c>
      <c r="P110" s="122">
        <v>5.8672182649855504E-4</v>
      </c>
      <c r="Q110" s="125"/>
      <c r="R110" s="125"/>
      <c r="S110" s="125"/>
      <c r="T110" s="125"/>
      <c r="U110" s="125"/>
      <c r="V110" s="125"/>
      <c r="W110" s="125"/>
      <c r="X110" s="125"/>
      <c r="Y110" s="125"/>
      <c r="Z110" s="125"/>
      <c r="AA110" s="125"/>
      <c r="AB110" s="101">
        <f t="shared" si="1"/>
        <v>0</v>
      </c>
      <c r="AC110" s="125"/>
      <c r="AD110" s="13"/>
    </row>
    <row r="111" spans="2:30" x14ac:dyDescent="0.25">
      <c r="B111" s="36" t="s">
        <v>1571</v>
      </c>
      <c r="C111" s="39" t="s">
        <v>1661</v>
      </c>
      <c r="D111" s="36" t="s">
        <v>4421</v>
      </c>
      <c r="E111" s="36" t="s">
        <v>4455</v>
      </c>
      <c r="F111" s="36" t="s">
        <v>4421</v>
      </c>
      <c r="G111" s="36" t="s">
        <v>4518</v>
      </c>
      <c r="H111" s="40" t="s">
        <v>13</v>
      </c>
      <c r="I111" s="36"/>
      <c r="J111" s="36">
        <v>19966579</v>
      </c>
      <c r="K111" s="36">
        <v>19966579</v>
      </c>
      <c r="L111" s="36"/>
      <c r="M111" s="36">
        <v>11</v>
      </c>
      <c r="N111" s="36">
        <v>2</v>
      </c>
      <c r="O111" s="35">
        <v>6.5</v>
      </c>
      <c r="P111" s="122">
        <v>0.22246535921403554</v>
      </c>
      <c r="Q111" s="125"/>
      <c r="R111" s="125"/>
      <c r="S111" s="125"/>
      <c r="T111" s="125"/>
      <c r="U111" s="125"/>
      <c r="V111" s="125"/>
      <c r="W111" s="125"/>
      <c r="X111" s="125"/>
      <c r="Y111" s="125"/>
      <c r="Z111" s="125"/>
      <c r="AA111" s="125"/>
      <c r="AB111" s="101">
        <f t="shared" si="1"/>
        <v>0</v>
      </c>
      <c r="AC111" s="125"/>
      <c r="AD111" s="13"/>
    </row>
    <row r="112" spans="2:30" x14ac:dyDescent="0.25">
      <c r="B112" s="36" t="s">
        <v>1571</v>
      </c>
      <c r="C112" s="39" t="s">
        <v>1662</v>
      </c>
      <c r="D112" s="36" t="s">
        <v>4437</v>
      </c>
      <c r="E112" s="36" t="s">
        <v>4461</v>
      </c>
      <c r="F112" s="36" t="s">
        <v>4437</v>
      </c>
      <c r="G112" s="36" t="s">
        <v>4519</v>
      </c>
      <c r="H112" s="40" t="s">
        <v>13</v>
      </c>
      <c r="I112" s="36"/>
      <c r="J112" s="36">
        <v>20113499</v>
      </c>
      <c r="K112" s="36">
        <v>20113499</v>
      </c>
      <c r="L112" s="36"/>
      <c r="M112" s="36">
        <v>2</v>
      </c>
      <c r="N112" s="36">
        <v>3</v>
      </c>
      <c r="O112" s="35">
        <v>2.5</v>
      </c>
      <c r="P112" s="122">
        <v>6.0992400781917998E-2</v>
      </c>
      <c r="Q112" s="125"/>
      <c r="R112" s="125"/>
      <c r="S112" s="125"/>
      <c r="T112" s="125"/>
      <c r="U112" s="125"/>
      <c r="V112" s="125"/>
      <c r="W112" s="125"/>
      <c r="X112" s="125"/>
      <c r="Y112" s="125"/>
      <c r="Z112" s="125"/>
      <c r="AA112" s="125"/>
      <c r="AB112" s="101">
        <f t="shared" si="1"/>
        <v>0</v>
      </c>
      <c r="AC112" s="125"/>
      <c r="AD112" s="13"/>
    </row>
    <row r="113" spans="2:30" x14ac:dyDescent="0.25">
      <c r="B113" s="36" t="s">
        <v>1571</v>
      </c>
      <c r="C113" s="41" t="s">
        <v>1663</v>
      </c>
      <c r="D113" s="36"/>
      <c r="E113" s="36"/>
      <c r="F113" s="36"/>
      <c r="G113" s="36"/>
      <c r="H113" s="40" t="s">
        <v>13</v>
      </c>
      <c r="I113" s="36"/>
      <c r="J113" s="36"/>
      <c r="K113" s="36">
        <v>19935537</v>
      </c>
      <c r="L113" s="36"/>
      <c r="M113" s="36"/>
      <c r="N113" s="36">
        <v>4</v>
      </c>
      <c r="O113" s="35">
        <v>4</v>
      </c>
      <c r="P113" s="122">
        <v>4.1886604577210489E-2</v>
      </c>
      <c r="Q113" s="125"/>
      <c r="R113" s="125"/>
      <c r="S113" s="125"/>
      <c r="T113" s="125"/>
      <c r="U113" s="125"/>
      <c r="V113" s="125"/>
      <c r="W113" s="125"/>
      <c r="X113" s="125"/>
      <c r="Y113" s="125"/>
      <c r="Z113" s="125"/>
      <c r="AA113" s="125"/>
      <c r="AB113" s="101">
        <f t="shared" si="1"/>
        <v>0</v>
      </c>
      <c r="AC113" s="125"/>
      <c r="AD113" s="13"/>
    </row>
    <row r="114" spans="2:30" x14ac:dyDescent="0.25">
      <c r="B114" s="36" t="s">
        <v>1571</v>
      </c>
      <c r="C114" s="39" t="s">
        <v>1655</v>
      </c>
      <c r="D114" s="36" t="s">
        <v>4446</v>
      </c>
      <c r="E114" s="36" t="s">
        <v>4455</v>
      </c>
      <c r="F114" s="36" t="s">
        <v>4446</v>
      </c>
      <c r="G114" s="36" t="s">
        <v>4514</v>
      </c>
      <c r="H114" s="40" t="s">
        <v>13</v>
      </c>
      <c r="I114" s="36"/>
      <c r="J114" s="36">
        <v>19951591</v>
      </c>
      <c r="K114" s="36">
        <v>19951591</v>
      </c>
      <c r="L114" s="36"/>
      <c r="M114" s="36">
        <v>18</v>
      </c>
      <c r="N114" s="36">
        <v>9</v>
      </c>
      <c r="O114" s="35">
        <v>13.5</v>
      </c>
      <c r="P114" s="122">
        <v>0.46804400250225647</v>
      </c>
      <c r="Q114" s="125"/>
      <c r="R114" s="125"/>
      <c r="S114" s="125"/>
      <c r="T114" s="125"/>
      <c r="U114" s="125"/>
      <c r="V114" s="125"/>
      <c r="W114" s="125"/>
      <c r="X114" s="125"/>
      <c r="Y114" s="125"/>
      <c r="Z114" s="125"/>
      <c r="AA114" s="125"/>
      <c r="AB114" s="101">
        <f t="shared" si="1"/>
        <v>0</v>
      </c>
      <c r="AC114" s="125"/>
      <c r="AD114" s="13"/>
    </row>
    <row r="115" spans="2:30" x14ac:dyDescent="0.25">
      <c r="B115" s="36" t="s">
        <v>1571</v>
      </c>
      <c r="C115" s="39" t="s">
        <v>1664</v>
      </c>
      <c r="D115" s="36"/>
      <c r="E115" s="36"/>
      <c r="F115" s="36"/>
      <c r="G115" s="36"/>
      <c r="H115" s="40" t="s">
        <v>13</v>
      </c>
      <c r="I115" s="36"/>
      <c r="J115" s="36"/>
      <c r="K115" s="36">
        <v>20029851</v>
      </c>
      <c r="L115" s="36"/>
      <c r="M115" s="36">
        <v>2</v>
      </c>
      <c r="N115" s="36">
        <v>2</v>
      </c>
      <c r="O115" s="35">
        <v>2</v>
      </c>
      <c r="P115" s="122">
        <v>3.5208643424699662E-2</v>
      </c>
      <c r="Q115" s="125"/>
      <c r="R115" s="125"/>
      <c r="S115" s="125"/>
      <c r="T115" s="125"/>
      <c r="U115" s="125"/>
      <c r="V115" s="125"/>
      <c r="W115" s="125"/>
      <c r="X115" s="125"/>
      <c r="Y115" s="125"/>
      <c r="Z115" s="125"/>
      <c r="AA115" s="125"/>
      <c r="AB115" s="101">
        <f t="shared" si="1"/>
        <v>0</v>
      </c>
      <c r="AC115" s="125"/>
      <c r="AD115" s="13"/>
    </row>
    <row r="116" spans="2:30" x14ac:dyDescent="0.25">
      <c r="B116" s="36" t="s">
        <v>1571</v>
      </c>
      <c r="C116" s="39" t="s">
        <v>1647</v>
      </c>
      <c r="D116" s="36"/>
      <c r="E116" s="36"/>
      <c r="F116" s="36"/>
      <c r="G116" s="36"/>
      <c r="H116" s="40" t="s">
        <v>13</v>
      </c>
      <c r="I116" s="36"/>
      <c r="J116" s="36"/>
      <c r="K116" s="36">
        <v>20105640</v>
      </c>
      <c r="L116" s="36"/>
      <c r="M116" s="36">
        <v>8</v>
      </c>
      <c r="N116" s="36">
        <v>2</v>
      </c>
      <c r="O116" s="35">
        <v>5</v>
      </c>
      <c r="P116" s="122">
        <v>6.9905238709909667E-2</v>
      </c>
      <c r="Q116" s="125"/>
      <c r="R116" s="125"/>
      <c r="S116" s="125"/>
      <c r="T116" s="125"/>
      <c r="U116" s="125"/>
      <c r="V116" s="125"/>
      <c r="W116" s="125"/>
      <c r="X116" s="125"/>
      <c r="Y116" s="125"/>
      <c r="Z116" s="125"/>
      <c r="AA116" s="125"/>
      <c r="AB116" s="101">
        <f t="shared" si="1"/>
        <v>0</v>
      </c>
      <c r="AC116" s="125"/>
      <c r="AD116" s="13"/>
    </row>
    <row r="117" spans="2:30" x14ac:dyDescent="0.25">
      <c r="B117" s="36" t="s">
        <v>1571</v>
      </c>
      <c r="C117" s="39" t="s">
        <v>1665</v>
      </c>
      <c r="D117" s="36" t="s">
        <v>4435</v>
      </c>
      <c r="E117" s="36" t="s">
        <v>4455</v>
      </c>
      <c r="F117" s="36" t="s">
        <v>4435</v>
      </c>
      <c r="G117" s="36" t="s">
        <v>4520</v>
      </c>
      <c r="H117" s="40" t="s">
        <v>13</v>
      </c>
      <c r="I117" s="36"/>
      <c r="J117" s="36">
        <v>20044872</v>
      </c>
      <c r="K117" s="36">
        <v>20044872</v>
      </c>
      <c r="L117" s="36"/>
      <c r="M117" s="36">
        <v>4</v>
      </c>
      <c r="N117" s="36">
        <v>2</v>
      </c>
      <c r="O117" s="35">
        <v>3</v>
      </c>
      <c r="P117" s="122">
        <v>7.9340792446963737E-2</v>
      </c>
      <c r="Q117" s="125"/>
      <c r="R117" s="125"/>
      <c r="S117" s="125"/>
      <c r="T117" s="125"/>
      <c r="U117" s="125"/>
      <c r="V117" s="125"/>
      <c r="W117" s="125"/>
      <c r="X117" s="125"/>
      <c r="Y117" s="125"/>
      <c r="Z117" s="125"/>
      <c r="AA117" s="125"/>
      <c r="AB117" s="101">
        <f t="shared" si="1"/>
        <v>0</v>
      </c>
      <c r="AC117" s="125"/>
      <c r="AD117" s="13"/>
    </row>
    <row r="118" spans="2:30" x14ac:dyDescent="0.25">
      <c r="B118" s="36" t="s">
        <v>1571</v>
      </c>
      <c r="C118" s="39" t="s">
        <v>1666</v>
      </c>
      <c r="D118" s="36"/>
      <c r="E118" s="36"/>
      <c r="F118" s="36"/>
      <c r="G118" s="36"/>
      <c r="H118" s="40" t="s">
        <v>13</v>
      </c>
      <c r="I118" s="36"/>
      <c r="J118" s="36"/>
      <c r="K118" s="36">
        <v>20044483</v>
      </c>
      <c r="L118" s="36"/>
      <c r="M118" s="36">
        <v>4</v>
      </c>
      <c r="N118" s="36">
        <v>2</v>
      </c>
      <c r="O118" s="35">
        <v>3</v>
      </c>
      <c r="P118" s="122">
        <v>0.12417167382623967</v>
      </c>
      <c r="Q118" s="125"/>
      <c r="R118" s="125"/>
      <c r="S118" s="125"/>
      <c r="T118" s="125"/>
      <c r="U118" s="125"/>
      <c r="V118" s="125"/>
      <c r="W118" s="125"/>
      <c r="X118" s="125"/>
      <c r="Y118" s="125"/>
      <c r="Z118" s="125"/>
      <c r="AA118" s="125"/>
      <c r="AB118" s="101">
        <f t="shared" si="1"/>
        <v>0</v>
      </c>
      <c r="AC118" s="125"/>
      <c r="AD118" s="13"/>
    </row>
    <row r="119" spans="2:30" x14ac:dyDescent="0.25">
      <c r="B119" s="36" t="s">
        <v>1571</v>
      </c>
      <c r="C119" s="39" t="s">
        <v>1667</v>
      </c>
      <c r="D119" s="36" t="s">
        <v>4448</v>
      </c>
      <c r="E119" s="36" t="s">
        <v>4455</v>
      </c>
      <c r="F119" s="36" t="s">
        <v>4448</v>
      </c>
      <c r="G119" s="36" t="s">
        <v>4521</v>
      </c>
      <c r="H119" s="40" t="s">
        <v>13</v>
      </c>
      <c r="I119" s="36"/>
      <c r="J119" s="36">
        <v>20067509</v>
      </c>
      <c r="K119" s="36">
        <v>20067509</v>
      </c>
      <c r="L119" s="36"/>
      <c r="M119" s="36">
        <v>10</v>
      </c>
      <c r="N119" s="36">
        <v>2</v>
      </c>
      <c r="O119" s="35">
        <v>6</v>
      </c>
      <c r="P119" s="122">
        <v>0.10176956772356756</v>
      </c>
      <c r="Q119" s="125"/>
      <c r="R119" s="125"/>
      <c r="S119" s="125"/>
      <c r="T119" s="125"/>
      <c r="U119" s="125"/>
      <c r="V119" s="125"/>
      <c r="W119" s="125"/>
      <c r="X119" s="125"/>
      <c r="Y119" s="125"/>
      <c r="Z119" s="125"/>
      <c r="AA119" s="125"/>
      <c r="AB119" s="101">
        <f t="shared" si="1"/>
        <v>0</v>
      </c>
      <c r="AC119" s="125"/>
      <c r="AD119" s="13"/>
    </row>
    <row r="120" spans="2:30" x14ac:dyDescent="0.25">
      <c r="B120" s="36" t="s">
        <v>1571</v>
      </c>
      <c r="C120" s="39" t="s">
        <v>1668</v>
      </c>
      <c r="D120" s="36"/>
      <c r="E120" s="36"/>
      <c r="F120" s="36"/>
      <c r="G120" s="36"/>
      <c r="H120" s="40" t="s">
        <v>13</v>
      </c>
      <c r="I120" s="36"/>
      <c r="J120" s="36"/>
      <c r="K120" s="36">
        <v>41843</v>
      </c>
      <c r="L120" s="36"/>
      <c r="M120" s="36">
        <v>2</v>
      </c>
      <c r="N120" s="36">
        <v>3</v>
      </c>
      <c r="O120" s="35">
        <v>2.5</v>
      </c>
      <c r="P120" s="122">
        <v>1.2601184682753059E-2</v>
      </c>
      <c r="Q120" s="125"/>
      <c r="R120" s="125"/>
      <c r="S120" s="125"/>
      <c r="T120" s="125"/>
      <c r="U120" s="125"/>
      <c r="V120" s="125"/>
      <c r="W120" s="125"/>
      <c r="X120" s="125"/>
      <c r="Y120" s="125"/>
      <c r="Z120" s="125"/>
      <c r="AA120" s="125"/>
      <c r="AB120" s="101">
        <f t="shared" si="1"/>
        <v>0</v>
      </c>
      <c r="AC120" s="125"/>
      <c r="AD120" s="13"/>
    </row>
    <row r="121" spans="2:30" x14ac:dyDescent="0.25">
      <c r="B121" s="36" t="s">
        <v>1571</v>
      </c>
      <c r="C121" s="39" t="s">
        <v>1669</v>
      </c>
      <c r="D121" s="36"/>
      <c r="E121" s="36"/>
      <c r="F121" s="36"/>
      <c r="G121" s="36"/>
      <c r="H121" s="40" t="s">
        <v>13</v>
      </c>
      <c r="I121" s="36"/>
      <c r="J121" s="36"/>
      <c r="K121" s="36">
        <v>20041383</v>
      </c>
      <c r="L121" s="36"/>
      <c r="M121" s="36">
        <v>1</v>
      </c>
      <c r="N121" s="36">
        <v>3</v>
      </c>
      <c r="O121" s="35">
        <v>2</v>
      </c>
      <c r="P121" s="122">
        <v>3.5203309589913308E-2</v>
      </c>
      <c r="Q121" s="125"/>
      <c r="R121" s="125"/>
      <c r="S121" s="125"/>
      <c r="T121" s="125"/>
      <c r="U121" s="125"/>
      <c r="V121" s="125"/>
      <c r="W121" s="125"/>
      <c r="X121" s="125"/>
      <c r="Y121" s="125"/>
      <c r="Z121" s="125"/>
      <c r="AA121" s="125"/>
      <c r="AB121" s="101">
        <f t="shared" si="1"/>
        <v>0</v>
      </c>
      <c r="AC121" s="125"/>
      <c r="AD121" s="13"/>
    </row>
    <row r="122" spans="2:30" x14ac:dyDescent="0.25">
      <c r="B122" s="36" t="s">
        <v>1571</v>
      </c>
      <c r="C122" s="39" t="s">
        <v>1670</v>
      </c>
      <c r="D122" s="36"/>
      <c r="E122" s="36"/>
      <c r="F122" s="36"/>
      <c r="G122" s="36"/>
      <c r="H122" s="40" t="s">
        <v>13</v>
      </c>
      <c r="I122" s="36"/>
      <c r="J122" s="36"/>
      <c r="K122" s="36">
        <v>20056985</v>
      </c>
      <c r="L122" s="36"/>
      <c r="M122" s="36"/>
      <c r="N122" s="36">
        <v>3</v>
      </c>
      <c r="O122" s="35">
        <v>3</v>
      </c>
      <c r="P122" s="122">
        <v>4.4004937062609592E-2</v>
      </c>
      <c r="Q122" s="125"/>
      <c r="R122" s="125"/>
      <c r="S122" s="125"/>
      <c r="T122" s="125"/>
      <c r="U122" s="125"/>
      <c r="V122" s="125"/>
      <c r="W122" s="125"/>
      <c r="X122" s="125"/>
      <c r="Y122" s="125"/>
      <c r="Z122" s="125"/>
      <c r="AA122" s="125"/>
      <c r="AB122" s="101">
        <f t="shared" si="1"/>
        <v>0</v>
      </c>
      <c r="AC122" s="125"/>
      <c r="AD122" s="13"/>
    </row>
    <row r="123" spans="2:30" x14ac:dyDescent="0.25">
      <c r="B123" s="36" t="s">
        <v>1571</v>
      </c>
      <c r="C123" s="39" t="s">
        <v>1667</v>
      </c>
      <c r="D123" s="36" t="s">
        <v>4448</v>
      </c>
      <c r="E123" s="36" t="s">
        <v>4455</v>
      </c>
      <c r="F123" s="36" t="s">
        <v>4448</v>
      </c>
      <c r="G123" s="36" t="s">
        <v>4521</v>
      </c>
      <c r="H123" s="40" t="s">
        <v>13</v>
      </c>
      <c r="I123" s="36"/>
      <c r="J123" s="36">
        <v>20067509</v>
      </c>
      <c r="K123" s="36">
        <v>20067509</v>
      </c>
      <c r="L123" s="36"/>
      <c r="M123" s="36">
        <v>10</v>
      </c>
      <c r="N123" s="36">
        <v>1</v>
      </c>
      <c r="O123" s="35">
        <v>5.5</v>
      </c>
      <c r="P123" s="122">
        <v>9.4462214066267383E-2</v>
      </c>
      <c r="Q123" s="125"/>
      <c r="R123" s="125"/>
      <c r="S123" s="125"/>
      <c r="T123" s="125"/>
      <c r="U123" s="125"/>
      <c r="V123" s="125"/>
      <c r="W123" s="125"/>
      <c r="X123" s="125"/>
      <c r="Y123" s="125"/>
      <c r="Z123" s="125"/>
      <c r="AA123" s="125"/>
      <c r="AB123" s="101">
        <f t="shared" si="1"/>
        <v>0</v>
      </c>
      <c r="AC123" s="125"/>
      <c r="AD123" s="13"/>
    </row>
    <row r="124" spans="2:30" x14ac:dyDescent="0.25">
      <c r="B124" s="36" t="s">
        <v>1571</v>
      </c>
      <c r="C124" s="41" t="s">
        <v>1671</v>
      </c>
      <c r="D124" s="36"/>
      <c r="E124" s="36"/>
      <c r="F124" s="36"/>
      <c r="G124" s="36"/>
      <c r="H124" s="40" t="s">
        <v>13</v>
      </c>
      <c r="I124" s="36"/>
      <c r="J124" s="36"/>
      <c r="K124" s="36">
        <v>19967080</v>
      </c>
      <c r="L124" s="36"/>
      <c r="M124" s="36"/>
      <c r="N124" s="36">
        <v>1</v>
      </c>
      <c r="O124" s="35">
        <v>1</v>
      </c>
      <c r="P124" s="122">
        <v>2.9336091324927753E-2</v>
      </c>
      <c r="Q124" s="125"/>
      <c r="R124" s="125"/>
      <c r="S124" s="125"/>
      <c r="T124" s="125"/>
      <c r="U124" s="125"/>
      <c r="V124" s="125"/>
      <c r="W124" s="125"/>
      <c r="X124" s="125"/>
      <c r="Y124" s="125"/>
      <c r="Z124" s="125"/>
      <c r="AA124" s="125"/>
      <c r="AB124" s="101">
        <f t="shared" si="1"/>
        <v>0</v>
      </c>
      <c r="AC124" s="125"/>
      <c r="AD124" s="13"/>
    </row>
    <row r="125" spans="2:30" x14ac:dyDescent="0.25">
      <c r="B125" s="36" t="s">
        <v>1571</v>
      </c>
      <c r="C125" s="39" t="s">
        <v>1672</v>
      </c>
      <c r="D125" s="36"/>
      <c r="E125" s="36"/>
      <c r="F125" s="36"/>
      <c r="G125" s="36"/>
      <c r="H125" s="40" t="s">
        <v>13</v>
      </c>
      <c r="I125" s="36"/>
      <c r="J125" s="36"/>
      <c r="K125" s="36">
        <v>19938670</v>
      </c>
      <c r="L125" s="36"/>
      <c r="M125" s="36">
        <v>1</v>
      </c>
      <c r="N125" s="36">
        <v>6</v>
      </c>
      <c r="O125" s="35">
        <v>3.5</v>
      </c>
      <c r="P125" s="122">
        <v>2.7489251030153899E-2</v>
      </c>
      <c r="Q125" s="125"/>
      <c r="R125" s="125"/>
      <c r="S125" s="125"/>
      <c r="T125" s="125"/>
      <c r="U125" s="125"/>
      <c r="V125" s="125"/>
      <c r="W125" s="125"/>
      <c r="X125" s="125"/>
      <c r="Y125" s="125"/>
      <c r="Z125" s="125"/>
      <c r="AA125" s="125"/>
      <c r="AB125" s="101">
        <f t="shared" si="1"/>
        <v>0</v>
      </c>
      <c r="AC125" s="125"/>
      <c r="AD125" s="13"/>
    </row>
    <row r="126" spans="2:30" x14ac:dyDescent="0.25">
      <c r="B126" s="36" t="s">
        <v>1571</v>
      </c>
      <c r="C126" s="39" t="s">
        <v>1673</v>
      </c>
      <c r="D126" s="36" t="s">
        <v>4449</v>
      </c>
      <c r="E126" s="36" t="s">
        <v>4455</v>
      </c>
      <c r="F126" s="36" t="s">
        <v>4449</v>
      </c>
      <c r="G126" s="36" t="s">
        <v>4522</v>
      </c>
      <c r="H126" s="40" t="s">
        <v>13</v>
      </c>
      <c r="I126" s="36"/>
      <c r="J126" s="36">
        <v>19931266</v>
      </c>
      <c r="K126" s="36">
        <v>19931266</v>
      </c>
      <c r="L126" s="36"/>
      <c r="M126" s="36"/>
      <c r="N126" s="36">
        <v>3</v>
      </c>
      <c r="O126" s="35">
        <v>3</v>
      </c>
      <c r="P126" s="122">
        <v>0.10080947746202447</v>
      </c>
      <c r="Q126" s="125"/>
      <c r="R126" s="125"/>
      <c r="S126" s="125"/>
      <c r="T126" s="125"/>
      <c r="U126" s="125"/>
      <c r="V126" s="125"/>
      <c r="W126" s="125"/>
      <c r="X126" s="125"/>
      <c r="Y126" s="125"/>
      <c r="Z126" s="125"/>
      <c r="AA126" s="125"/>
      <c r="AB126" s="101">
        <f t="shared" si="1"/>
        <v>0</v>
      </c>
      <c r="AC126" s="125"/>
      <c r="AD126" s="13"/>
    </row>
    <row r="127" spans="2:30" x14ac:dyDescent="0.25">
      <c r="B127" s="36" t="s">
        <v>1571</v>
      </c>
      <c r="C127" s="39" t="s">
        <v>1587</v>
      </c>
      <c r="D127" s="36" t="s">
        <v>4415</v>
      </c>
      <c r="E127" s="36" t="s">
        <v>4461</v>
      </c>
      <c r="F127" s="36" t="s">
        <v>4415</v>
      </c>
      <c r="G127" s="36" t="s">
        <v>4466</v>
      </c>
      <c r="H127" s="40" t="s">
        <v>13</v>
      </c>
      <c r="I127" s="36"/>
      <c r="J127" s="36">
        <v>19917065</v>
      </c>
      <c r="K127" s="36">
        <v>19917065</v>
      </c>
      <c r="L127" s="36"/>
      <c r="M127" s="36">
        <v>50</v>
      </c>
      <c r="N127" s="36">
        <v>1</v>
      </c>
      <c r="O127" s="35">
        <v>25.5</v>
      </c>
      <c r="P127" s="122">
        <v>0.77527288619604529</v>
      </c>
      <c r="Q127" s="125"/>
      <c r="R127" s="125"/>
      <c r="S127" s="125"/>
      <c r="T127" s="125"/>
      <c r="U127" s="125"/>
      <c r="V127" s="125"/>
      <c r="W127" s="125"/>
      <c r="X127" s="125"/>
      <c r="Y127" s="125"/>
      <c r="Z127" s="125"/>
      <c r="AA127" s="125"/>
      <c r="AB127" s="101">
        <f t="shared" si="1"/>
        <v>0</v>
      </c>
      <c r="AC127" s="125"/>
      <c r="AD127" s="13"/>
    </row>
    <row r="128" spans="2:30" x14ac:dyDescent="0.25">
      <c r="B128" s="36" t="s">
        <v>1571</v>
      </c>
      <c r="C128" s="39" t="s">
        <v>1674</v>
      </c>
      <c r="D128" s="36" t="s">
        <v>4450</v>
      </c>
      <c r="E128" s="36" t="s">
        <v>4455</v>
      </c>
      <c r="F128" s="36" t="s">
        <v>4450</v>
      </c>
      <c r="G128" s="36" t="s">
        <v>4523</v>
      </c>
      <c r="H128" s="40" t="s">
        <v>13</v>
      </c>
      <c r="I128" s="36"/>
      <c r="J128" s="36">
        <v>19901483</v>
      </c>
      <c r="K128" s="36">
        <v>19901483</v>
      </c>
      <c r="L128" s="36"/>
      <c r="M128" s="36">
        <v>1</v>
      </c>
      <c r="N128" s="36">
        <v>1</v>
      </c>
      <c r="O128" s="35">
        <v>1</v>
      </c>
      <c r="P128" s="122">
        <v>1.6054842706915009E-2</v>
      </c>
      <c r="Q128" s="125"/>
      <c r="R128" s="125"/>
      <c r="S128" s="125"/>
      <c r="T128" s="125"/>
      <c r="U128" s="125"/>
      <c r="V128" s="125"/>
      <c r="W128" s="125"/>
      <c r="X128" s="125"/>
      <c r="Y128" s="125"/>
      <c r="Z128" s="125"/>
      <c r="AA128" s="125"/>
      <c r="AB128" s="101">
        <f t="shared" si="1"/>
        <v>0</v>
      </c>
      <c r="AC128" s="125"/>
      <c r="AD128" s="13"/>
    </row>
    <row r="129" spans="2:30" x14ac:dyDescent="0.25">
      <c r="B129" s="36" t="s">
        <v>1571</v>
      </c>
      <c r="C129" s="39" t="s">
        <v>1675</v>
      </c>
      <c r="D129" s="36" t="s">
        <v>4409</v>
      </c>
      <c r="E129" s="36" t="s">
        <v>4499</v>
      </c>
      <c r="F129" s="36" t="s">
        <v>4409</v>
      </c>
      <c r="G129" s="36" t="s">
        <v>4524</v>
      </c>
      <c r="H129" s="40" t="s">
        <v>13</v>
      </c>
      <c r="I129" s="36"/>
      <c r="J129" s="36">
        <v>20099706</v>
      </c>
      <c r="K129" s="36">
        <v>20099706</v>
      </c>
      <c r="L129" s="36"/>
      <c r="M129" s="36"/>
      <c r="N129" s="36">
        <v>1</v>
      </c>
      <c r="O129" s="35">
        <v>1</v>
      </c>
      <c r="P129" s="122">
        <v>1.4822726871268043E-2</v>
      </c>
      <c r="Q129" s="125"/>
      <c r="R129" s="125"/>
      <c r="S129" s="125"/>
      <c r="T129" s="125"/>
      <c r="U129" s="125"/>
      <c r="V129" s="125"/>
      <c r="W129" s="125"/>
      <c r="X129" s="125"/>
      <c r="Y129" s="125"/>
      <c r="Z129" s="125"/>
      <c r="AA129" s="125"/>
      <c r="AB129" s="101">
        <f t="shared" si="1"/>
        <v>0</v>
      </c>
      <c r="AC129" s="125"/>
      <c r="AD129" s="13"/>
    </row>
    <row r="130" spans="2:30" x14ac:dyDescent="0.25">
      <c r="B130" s="36" t="s">
        <v>1571</v>
      </c>
      <c r="C130" s="39" t="s">
        <v>1676</v>
      </c>
      <c r="D130" s="36" t="s">
        <v>4451</v>
      </c>
      <c r="E130" s="36" t="s">
        <v>4494</v>
      </c>
      <c r="F130" s="36" t="s">
        <v>4451</v>
      </c>
      <c r="G130" s="36" t="s">
        <v>4525</v>
      </c>
      <c r="H130" s="40" t="s">
        <v>13</v>
      </c>
      <c r="I130" s="36"/>
      <c r="J130" s="36">
        <v>19956868</v>
      </c>
      <c r="K130" s="36">
        <v>19956868</v>
      </c>
      <c r="L130" s="36"/>
      <c r="M130" s="36"/>
      <c r="N130" s="36">
        <v>1</v>
      </c>
      <c r="O130" s="35">
        <v>1</v>
      </c>
      <c r="P130" s="122">
        <v>2.9762798107835796E-2</v>
      </c>
      <c r="Q130" s="125"/>
      <c r="R130" s="125"/>
      <c r="S130" s="125"/>
      <c r="T130" s="125"/>
      <c r="U130" s="125"/>
      <c r="V130" s="125"/>
      <c r="W130" s="125"/>
      <c r="X130" s="125"/>
      <c r="Y130" s="125"/>
      <c r="Z130" s="125"/>
      <c r="AA130" s="125"/>
      <c r="AB130" s="101">
        <f t="shared" si="1"/>
        <v>0</v>
      </c>
      <c r="AC130" s="125"/>
      <c r="AD130" s="13"/>
    </row>
    <row r="131" spans="2:30" x14ac:dyDescent="0.25">
      <c r="B131" s="36" t="s">
        <v>1571</v>
      </c>
      <c r="C131" s="39" t="s">
        <v>1572</v>
      </c>
      <c r="D131" s="36"/>
      <c r="E131" s="36"/>
      <c r="F131" s="36"/>
      <c r="G131" s="36"/>
      <c r="H131" s="40" t="s">
        <v>13</v>
      </c>
      <c r="I131" s="36"/>
      <c r="J131" s="36"/>
      <c r="K131" s="36">
        <v>1981349</v>
      </c>
      <c r="L131" s="36"/>
      <c r="M131" s="36">
        <v>362</v>
      </c>
      <c r="N131" s="36">
        <v>1</v>
      </c>
      <c r="O131" s="35">
        <v>181.5</v>
      </c>
      <c r="P131" s="122">
        <v>2.2899003326244163</v>
      </c>
      <c r="Q131" s="125"/>
      <c r="R131" s="125"/>
      <c r="S131" s="125"/>
      <c r="T131" s="125"/>
      <c r="U131" s="125"/>
      <c r="V131" s="125"/>
      <c r="W131" s="125"/>
      <c r="X131" s="125"/>
      <c r="Y131" s="125"/>
      <c r="Z131" s="125"/>
      <c r="AA131" s="125"/>
      <c r="AB131" s="101">
        <f t="shared" si="1"/>
        <v>0</v>
      </c>
      <c r="AC131" s="125"/>
      <c r="AD131" s="13"/>
    </row>
    <row r="132" spans="2:30" x14ac:dyDescent="0.25">
      <c r="B132" s="36" t="s">
        <v>1571</v>
      </c>
      <c r="C132" s="39" t="s">
        <v>1677</v>
      </c>
      <c r="D132" s="36" t="s">
        <v>4413</v>
      </c>
      <c r="E132" s="36" t="s">
        <v>4457</v>
      </c>
      <c r="F132" s="36" t="s">
        <v>4413</v>
      </c>
      <c r="G132" s="36" t="s">
        <v>4526</v>
      </c>
      <c r="H132" s="40" t="s">
        <v>13</v>
      </c>
      <c r="I132" s="36"/>
      <c r="J132" s="36">
        <v>20112488</v>
      </c>
      <c r="K132" s="36">
        <v>20112488</v>
      </c>
      <c r="L132" s="36"/>
      <c r="M132" s="36"/>
      <c r="N132" s="36">
        <v>1</v>
      </c>
      <c r="O132" s="35">
        <v>1</v>
      </c>
      <c r="P132" s="122">
        <v>2.1201993275743243E-2</v>
      </c>
      <c r="Q132" s="125"/>
      <c r="R132" s="125"/>
      <c r="S132" s="125"/>
      <c r="T132" s="125"/>
      <c r="U132" s="125"/>
      <c r="V132" s="125"/>
      <c r="W132" s="125"/>
      <c r="X132" s="125"/>
      <c r="Y132" s="125"/>
      <c r="Z132" s="125"/>
      <c r="AA132" s="125"/>
      <c r="AB132" s="101">
        <f t="shared" si="1"/>
        <v>0</v>
      </c>
      <c r="AC132" s="125"/>
      <c r="AD132" s="13"/>
    </row>
    <row r="133" spans="2:30" x14ac:dyDescent="0.25">
      <c r="B133" s="36" t="s">
        <v>1571</v>
      </c>
      <c r="C133" s="39" t="s">
        <v>1678</v>
      </c>
      <c r="D133" s="36"/>
      <c r="E133" s="36"/>
      <c r="F133" s="36"/>
      <c r="G133" s="36"/>
      <c r="H133" s="40" t="s">
        <v>13</v>
      </c>
      <c r="I133" s="36"/>
      <c r="J133" s="36"/>
      <c r="K133" s="36">
        <v>20000060</v>
      </c>
      <c r="L133" s="36"/>
      <c r="M133" s="36"/>
      <c r="N133" s="36">
        <v>1</v>
      </c>
      <c r="O133" s="35">
        <v>1</v>
      </c>
      <c r="P133" s="122">
        <v>1.4534699792805118E-2</v>
      </c>
      <c r="Q133" s="125"/>
      <c r="R133" s="125"/>
      <c r="S133" s="125"/>
      <c r="T133" s="125"/>
      <c r="U133" s="125"/>
      <c r="V133" s="125"/>
      <c r="W133" s="125"/>
      <c r="X133" s="125"/>
      <c r="Y133" s="125"/>
      <c r="Z133" s="125"/>
      <c r="AA133" s="125"/>
      <c r="AB133" s="101">
        <f t="shared" si="1"/>
        <v>0</v>
      </c>
      <c r="AC133" s="125"/>
      <c r="AD133" s="13"/>
    </row>
    <row r="134" spans="2:30" x14ac:dyDescent="0.25">
      <c r="B134" s="36" t="s">
        <v>1571</v>
      </c>
      <c r="C134" s="39" t="s">
        <v>1679</v>
      </c>
      <c r="D134" s="36"/>
      <c r="E134" s="36"/>
      <c r="F134" s="36"/>
      <c r="G134" s="36"/>
      <c r="H134" s="40" t="s">
        <v>13</v>
      </c>
      <c r="I134" s="36"/>
      <c r="J134" s="36"/>
      <c r="K134" s="36">
        <v>20117935</v>
      </c>
      <c r="L134" s="36"/>
      <c r="M134" s="36">
        <v>1</v>
      </c>
      <c r="N134" s="36">
        <v>1</v>
      </c>
      <c r="O134" s="35">
        <v>1</v>
      </c>
      <c r="P134" s="122">
        <v>7.2006769615731766E-3</v>
      </c>
      <c r="Q134" s="125"/>
      <c r="R134" s="125"/>
      <c r="S134" s="125"/>
      <c r="T134" s="125"/>
      <c r="U134" s="125"/>
      <c r="V134" s="125"/>
      <c r="W134" s="125"/>
      <c r="X134" s="125"/>
      <c r="Y134" s="125"/>
      <c r="Z134" s="125"/>
      <c r="AA134" s="125"/>
      <c r="AB134" s="101">
        <f t="shared" si="1"/>
        <v>0</v>
      </c>
      <c r="AC134" s="125"/>
      <c r="AD134" s="13"/>
    </row>
    <row r="135" spans="2:30" x14ac:dyDescent="0.25">
      <c r="B135" s="36" t="s">
        <v>1571</v>
      </c>
      <c r="C135" s="39" t="s">
        <v>1680</v>
      </c>
      <c r="D135" s="36" t="s">
        <v>4452</v>
      </c>
      <c r="E135" s="36" t="s">
        <v>69</v>
      </c>
      <c r="F135" s="36" t="s">
        <v>4452</v>
      </c>
      <c r="G135" s="36" t="s">
        <v>4527</v>
      </c>
      <c r="H135" s="40" t="s">
        <v>13</v>
      </c>
      <c r="I135" s="36"/>
      <c r="J135" s="36">
        <v>19996221</v>
      </c>
      <c r="K135" s="36">
        <v>19996221</v>
      </c>
      <c r="L135" s="36"/>
      <c r="M135" s="36">
        <v>2</v>
      </c>
      <c r="N135" s="36">
        <v>2</v>
      </c>
      <c r="O135" s="35">
        <v>2</v>
      </c>
      <c r="P135" s="122">
        <v>2.6269136322776221E-2</v>
      </c>
      <c r="Q135" s="125"/>
      <c r="R135" s="125"/>
      <c r="S135" s="125"/>
      <c r="T135" s="125"/>
      <c r="U135" s="125"/>
      <c r="V135" s="125"/>
      <c r="W135" s="125"/>
      <c r="X135" s="125"/>
      <c r="Y135" s="125"/>
      <c r="Z135" s="125"/>
      <c r="AA135" s="125"/>
      <c r="AB135" s="101">
        <f t="shared" si="1"/>
        <v>0</v>
      </c>
      <c r="AC135" s="125"/>
      <c r="AD135" s="13"/>
    </row>
    <row r="136" spans="2:30" x14ac:dyDescent="0.25">
      <c r="B136" s="36" t="s">
        <v>1571</v>
      </c>
      <c r="C136" s="39" t="s">
        <v>1681</v>
      </c>
      <c r="D136" s="36" t="s">
        <v>4453</v>
      </c>
      <c r="E136" s="36" t="s">
        <v>4455</v>
      </c>
      <c r="F136" s="36" t="s">
        <v>4453</v>
      </c>
      <c r="G136" s="36" t="s">
        <v>4528</v>
      </c>
      <c r="H136" s="40" t="s">
        <v>13</v>
      </c>
      <c r="I136" s="36"/>
      <c r="J136" s="36">
        <v>20139075</v>
      </c>
      <c r="K136" s="36">
        <v>20139075</v>
      </c>
      <c r="L136" s="36"/>
      <c r="M136" s="36">
        <v>6</v>
      </c>
      <c r="N136" s="36">
        <v>2</v>
      </c>
      <c r="O136" s="35">
        <v>4</v>
      </c>
      <c r="P136" s="122">
        <v>0.16321534446232536</v>
      </c>
      <c r="Q136" s="125"/>
      <c r="R136" s="125"/>
      <c r="S136" s="125"/>
      <c r="T136" s="125"/>
      <c r="U136" s="125"/>
      <c r="V136" s="125"/>
      <c r="W136" s="125"/>
      <c r="X136" s="125"/>
      <c r="Y136" s="125"/>
      <c r="Z136" s="125"/>
      <c r="AA136" s="125"/>
      <c r="AB136" s="101">
        <f t="shared" si="1"/>
        <v>0</v>
      </c>
      <c r="AC136" s="125"/>
      <c r="AD136" s="13"/>
    </row>
    <row r="137" spans="2:30" x14ac:dyDescent="0.25">
      <c r="B137" s="36" t="s">
        <v>1571</v>
      </c>
      <c r="C137" s="39" t="s">
        <v>1682</v>
      </c>
      <c r="D137" s="36"/>
      <c r="E137" s="36"/>
      <c r="F137" s="36"/>
      <c r="G137" s="36"/>
      <c r="H137" s="40" t="s">
        <v>13</v>
      </c>
      <c r="I137" s="36"/>
      <c r="J137" s="36"/>
      <c r="K137" s="36">
        <v>19972973</v>
      </c>
      <c r="L137" s="36"/>
      <c r="M137" s="36">
        <v>3</v>
      </c>
      <c r="N137" s="36">
        <v>1</v>
      </c>
      <c r="O137" s="35">
        <v>2</v>
      </c>
      <c r="P137" s="122">
        <v>5.9098889432763556E-2</v>
      </c>
      <c r="Q137" s="125"/>
      <c r="R137" s="125"/>
      <c r="S137" s="125"/>
      <c r="T137" s="125"/>
      <c r="U137" s="125"/>
      <c r="V137" s="125"/>
      <c r="W137" s="125"/>
      <c r="X137" s="125"/>
      <c r="Y137" s="125"/>
      <c r="Z137" s="125"/>
      <c r="AA137" s="125"/>
      <c r="AB137" s="101">
        <f t="shared" ref="AB137:AB143" si="2">AA137*O137</f>
        <v>0</v>
      </c>
      <c r="AC137" s="125"/>
      <c r="AD137" s="13"/>
    </row>
    <row r="138" spans="2:30" x14ac:dyDescent="0.25">
      <c r="B138" s="36" t="s">
        <v>1571</v>
      </c>
      <c r="C138" s="39" t="s">
        <v>1683</v>
      </c>
      <c r="D138" s="36" t="s">
        <v>4432</v>
      </c>
      <c r="E138" s="36" t="s">
        <v>4457</v>
      </c>
      <c r="F138" s="36" t="s">
        <v>4432</v>
      </c>
      <c r="G138" s="36" t="s">
        <v>4529</v>
      </c>
      <c r="H138" s="40" t="s">
        <v>13</v>
      </c>
      <c r="I138" s="36"/>
      <c r="J138" s="36">
        <v>20060190</v>
      </c>
      <c r="K138" s="36">
        <v>20060190</v>
      </c>
      <c r="L138" s="36"/>
      <c r="M138" s="36"/>
      <c r="N138" s="36">
        <v>2</v>
      </c>
      <c r="O138" s="35">
        <v>2</v>
      </c>
      <c r="P138" s="122">
        <v>3.6003384807865878E-2</v>
      </c>
      <c r="Q138" s="125"/>
      <c r="R138" s="125"/>
      <c r="S138" s="125"/>
      <c r="T138" s="125"/>
      <c r="U138" s="125"/>
      <c r="V138" s="125"/>
      <c r="W138" s="125"/>
      <c r="X138" s="125"/>
      <c r="Y138" s="125"/>
      <c r="Z138" s="125"/>
      <c r="AA138" s="125"/>
      <c r="AB138" s="101">
        <f t="shared" si="2"/>
        <v>0</v>
      </c>
      <c r="AC138" s="125"/>
      <c r="AD138" s="13"/>
    </row>
    <row r="139" spans="2:30" x14ac:dyDescent="0.25">
      <c r="B139" s="36" t="s">
        <v>1571</v>
      </c>
      <c r="C139" s="39" t="s">
        <v>1634</v>
      </c>
      <c r="D139" s="36"/>
      <c r="E139" s="36"/>
      <c r="F139" s="36"/>
      <c r="G139" s="36"/>
      <c r="H139" s="40" t="s">
        <v>13</v>
      </c>
      <c r="I139" s="36"/>
      <c r="J139" s="36"/>
      <c r="K139" s="36">
        <v>19966937</v>
      </c>
      <c r="L139" s="36"/>
      <c r="M139" s="36">
        <v>3</v>
      </c>
      <c r="N139" s="36">
        <v>1</v>
      </c>
      <c r="O139" s="35">
        <v>2</v>
      </c>
      <c r="P139" s="122">
        <v>4.6408629709078442E-2</v>
      </c>
      <c r="Q139" s="125"/>
      <c r="R139" s="125"/>
      <c r="S139" s="125"/>
      <c r="T139" s="125"/>
      <c r="U139" s="125"/>
      <c r="V139" s="125"/>
      <c r="W139" s="125"/>
      <c r="X139" s="125"/>
      <c r="Y139" s="125"/>
      <c r="Z139" s="125"/>
      <c r="AA139" s="125"/>
      <c r="AB139" s="101">
        <f t="shared" si="2"/>
        <v>0</v>
      </c>
      <c r="AC139" s="125"/>
      <c r="AD139" s="13"/>
    </row>
    <row r="140" spans="2:30" x14ac:dyDescent="0.25">
      <c r="B140" s="36" t="s">
        <v>1571</v>
      </c>
      <c r="C140" s="39" t="s">
        <v>1684</v>
      </c>
      <c r="D140" s="36"/>
      <c r="E140" s="36"/>
      <c r="F140" s="36"/>
      <c r="G140" s="36"/>
      <c r="H140" s="40" t="s">
        <v>13</v>
      </c>
      <c r="I140" s="36"/>
      <c r="J140" s="36"/>
      <c r="K140" s="36">
        <v>20157343</v>
      </c>
      <c r="L140" s="36"/>
      <c r="M140" s="36"/>
      <c r="N140" s="36">
        <v>1</v>
      </c>
      <c r="O140" s="35">
        <v>1</v>
      </c>
      <c r="P140" s="122">
        <v>2.9336091324927753E-2</v>
      </c>
      <c r="Q140" s="125"/>
      <c r="R140" s="125"/>
      <c r="S140" s="125"/>
      <c r="T140" s="125"/>
      <c r="U140" s="125"/>
      <c r="V140" s="125"/>
      <c r="W140" s="125"/>
      <c r="X140" s="125"/>
      <c r="Y140" s="125"/>
      <c r="Z140" s="125"/>
      <c r="AA140" s="125"/>
      <c r="AB140" s="101">
        <f t="shared" si="2"/>
        <v>0</v>
      </c>
      <c r="AC140" s="125"/>
      <c r="AD140" s="13"/>
    </row>
    <row r="141" spans="2:30" x14ac:dyDescent="0.25">
      <c r="B141" s="36" t="s">
        <v>1571</v>
      </c>
      <c r="C141" s="39" t="s">
        <v>1685</v>
      </c>
      <c r="D141" s="36" t="s">
        <v>4409</v>
      </c>
      <c r="E141" s="36" t="s">
        <v>4461</v>
      </c>
      <c r="F141" s="36" t="s">
        <v>4409</v>
      </c>
      <c r="G141" s="36" t="s">
        <v>4530</v>
      </c>
      <c r="H141" s="40" t="s">
        <v>13</v>
      </c>
      <c r="I141" s="36"/>
      <c r="J141" s="36">
        <v>19961315</v>
      </c>
      <c r="K141" s="36">
        <v>19961315</v>
      </c>
      <c r="L141" s="36"/>
      <c r="M141" s="36">
        <v>4</v>
      </c>
      <c r="N141" s="36">
        <v>1</v>
      </c>
      <c r="O141" s="35">
        <v>2.5</v>
      </c>
      <c r="P141" s="122">
        <v>1.5268102075928313E-2</v>
      </c>
      <c r="Q141" s="125"/>
      <c r="R141" s="125"/>
      <c r="S141" s="125"/>
      <c r="T141" s="125"/>
      <c r="U141" s="125"/>
      <c r="V141" s="125"/>
      <c r="W141" s="125"/>
      <c r="X141" s="125"/>
      <c r="Y141" s="125"/>
      <c r="Z141" s="125"/>
      <c r="AA141" s="125"/>
      <c r="AB141" s="101">
        <f t="shared" si="2"/>
        <v>0</v>
      </c>
      <c r="AC141" s="125"/>
      <c r="AD141" s="13"/>
    </row>
    <row r="142" spans="2:30" x14ac:dyDescent="0.25">
      <c r="B142" s="36" t="s">
        <v>1571</v>
      </c>
      <c r="C142" s="39" t="s">
        <v>1585</v>
      </c>
      <c r="D142" s="36" t="s">
        <v>4414</v>
      </c>
      <c r="E142" s="36" t="s">
        <v>4455</v>
      </c>
      <c r="F142" s="36" t="s">
        <v>4414</v>
      </c>
      <c r="G142" s="36" t="s">
        <v>4465</v>
      </c>
      <c r="H142" s="40" t="s">
        <v>13</v>
      </c>
      <c r="I142" s="36"/>
      <c r="J142" s="36">
        <v>20165219</v>
      </c>
      <c r="K142" s="36">
        <v>20165219</v>
      </c>
      <c r="L142" s="36"/>
      <c r="M142" s="36">
        <v>243</v>
      </c>
      <c r="N142" s="36">
        <v>2</v>
      </c>
      <c r="O142" s="35">
        <v>122.5</v>
      </c>
      <c r="P142" s="122">
        <v>2.5328655747947648</v>
      </c>
      <c r="Q142" s="125"/>
      <c r="R142" s="125"/>
      <c r="S142" s="125"/>
      <c r="T142" s="125"/>
      <c r="U142" s="125"/>
      <c r="V142" s="125"/>
      <c r="W142" s="125"/>
      <c r="X142" s="125"/>
      <c r="Y142" s="125"/>
      <c r="Z142" s="125"/>
      <c r="AA142" s="125"/>
      <c r="AB142" s="101">
        <f t="shared" si="2"/>
        <v>0</v>
      </c>
      <c r="AC142" s="125"/>
      <c r="AD142" s="13"/>
    </row>
    <row r="143" spans="2:30" x14ac:dyDescent="0.25">
      <c r="B143" s="36" t="s">
        <v>1571</v>
      </c>
      <c r="C143" s="39" t="s">
        <v>1686</v>
      </c>
      <c r="D143" s="36" t="s">
        <v>4418</v>
      </c>
      <c r="E143" s="36" t="s">
        <v>4455</v>
      </c>
      <c r="F143" s="36" t="s">
        <v>4418</v>
      </c>
      <c r="G143" s="36" t="s">
        <v>4531</v>
      </c>
      <c r="H143" s="40" t="s">
        <v>13</v>
      </c>
      <c r="I143" s="36"/>
      <c r="J143" s="36">
        <v>19994612</v>
      </c>
      <c r="K143" s="36">
        <v>19994612</v>
      </c>
      <c r="L143" s="36"/>
      <c r="M143" s="36">
        <v>3</v>
      </c>
      <c r="N143" s="36">
        <v>1</v>
      </c>
      <c r="O143" s="35">
        <v>2</v>
      </c>
      <c r="P143" s="122">
        <v>3.8003572852747317E-2</v>
      </c>
      <c r="Q143" s="125"/>
      <c r="R143" s="125"/>
      <c r="S143" s="125"/>
      <c r="T143" s="125"/>
      <c r="U143" s="125"/>
      <c r="V143" s="125"/>
      <c r="W143" s="125"/>
      <c r="X143" s="125"/>
      <c r="Y143" s="125"/>
      <c r="Z143" s="125"/>
      <c r="AA143" s="125"/>
      <c r="AB143" s="101">
        <f t="shared" si="2"/>
        <v>0</v>
      </c>
      <c r="AC143" s="125"/>
      <c r="AD143" s="13"/>
    </row>
    <row r="144" spans="2:30" x14ac:dyDescent="0.25">
      <c r="P144" s="120">
        <f>SUM(P8:P143)</f>
        <v>99.999999999999957</v>
      </c>
      <c r="Z144" s="145" t="s">
        <v>6532</v>
      </c>
      <c r="AA144" s="145"/>
      <c r="AB144" s="101">
        <f>SUM(AB8:AB143)</f>
        <v>0</v>
      </c>
      <c r="AD144" s="15"/>
    </row>
    <row r="670" spans="12:12" x14ac:dyDescent="0.25">
      <c r="L670" s="12">
        <v>20091279</v>
      </c>
    </row>
    <row r="671" spans="12:12" x14ac:dyDescent="0.25">
      <c r="L671" s="12">
        <v>20109427</v>
      </c>
    </row>
    <row r="672" spans="12:12" x14ac:dyDescent="0.25">
      <c r="L672" s="12">
        <v>20111478</v>
      </c>
    </row>
  </sheetData>
  <sheetProtection algorithmName="SHA-512" hashValue="5IutuHbU2Q5I+YgVs3dlnSOjHxuA32ke0nqGb6WuF1pcnFz/hUZDmkldo3jvqiSCgfrrI9nQ7P8cQdcBMed1uw==" saltValue="V/wuE3d1EL3GovcXz5nVqw==" spinCount="100000" sheet="1" objects="1" scenarios="1"/>
  <autoFilter ref="B7:AE143" xr:uid="{58E598FE-DE9A-F442-A973-C47E7929D92C}"/>
  <mergeCells count="3">
    <mergeCell ref="C4:AC4"/>
    <mergeCell ref="Z144:AA144"/>
    <mergeCell ref="M6:O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BE773-27FF-6D4D-8D98-D387476DFEA5}">
  <sheetPr>
    <tabColor rgb="FFFF6600"/>
  </sheetPr>
  <dimension ref="A1:AA667"/>
  <sheetViews>
    <sheetView showGridLines="0" zoomScale="140" zoomScaleNormal="140" workbookViewId="0"/>
  </sheetViews>
  <sheetFormatPr baseColWidth="10" defaultRowHeight="15.75" x14ac:dyDescent="0.25"/>
  <cols>
    <col min="2" max="2" width="78.625" customWidth="1"/>
    <col min="3" max="5" width="10.875" style="1"/>
    <col min="7" max="19" width="20.875" customWidth="1"/>
    <col min="20" max="20" width="15.875" customWidth="1"/>
    <col min="21" max="21" width="20.875" customWidth="1"/>
    <col min="22" max="22" width="14.875" bestFit="1" customWidth="1"/>
  </cols>
  <sheetData>
    <row r="1" spans="1:27" x14ac:dyDescent="0.25">
      <c r="C1"/>
      <c r="D1"/>
      <c r="E1"/>
    </row>
    <row r="2" spans="1:27" x14ac:dyDescent="0.25">
      <c r="C2"/>
      <c r="D2"/>
      <c r="E2"/>
    </row>
    <row r="3" spans="1:27" x14ac:dyDescent="0.25">
      <c r="C3"/>
      <c r="D3"/>
      <c r="E3"/>
    </row>
    <row r="4" spans="1:27" ht="35.25" x14ac:dyDescent="0.25">
      <c r="B4" s="144" t="s">
        <v>4405</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row>
    <row r="5" spans="1:27" x14ac:dyDescent="0.25">
      <c r="C5"/>
      <c r="D5"/>
      <c r="E5"/>
    </row>
    <row r="6" spans="1:27" x14ac:dyDescent="0.25">
      <c r="C6"/>
      <c r="D6"/>
      <c r="E6"/>
    </row>
    <row r="7" spans="1:27" s="12" customFormat="1" x14ac:dyDescent="0.25">
      <c r="B7" s="132"/>
      <c r="C7" s="147" t="s">
        <v>6520</v>
      </c>
      <c r="D7" s="147"/>
      <c r="E7" s="147"/>
      <c r="G7" s="12">
        <v>100</v>
      </c>
    </row>
    <row r="8" spans="1:27" s="12" customFormat="1" ht="38.25" x14ac:dyDescent="0.25">
      <c r="B8" s="133" t="s">
        <v>1687</v>
      </c>
      <c r="C8" s="133">
        <v>2020</v>
      </c>
      <c r="D8" s="133">
        <v>2021</v>
      </c>
      <c r="E8" s="134" t="s">
        <v>1688</v>
      </c>
      <c r="F8" s="135" t="s">
        <v>2490</v>
      </c>
      <c r="G8" s="135" t="s">
        <v>2491</v>
      </c>
      <c r="H8" s="135" t="s">
        <v>2492</v>
      </c>
      <c r="I8" s="135" t="s">
        <v>2493</v>
      </c>
      <c r="J8" s="135" t="s">
        <v>1458</v>
      </c>
      <c r="K8" s="135" t="s">
        <v>1459</v>
      </c>
      <c r="L8" s="135" t="s">
        <v>1460</v>
      </c>
      <c r="M8" s="135" t="s">
        <v>2494</v>
      </c>
      <c r="N8" s="135" t="s">
        <v>1462</v>
      </c>
      <c r="O8" s="135" t="s">
        <v>1463</v>
      </c>
      <c r="P8" s="136" t="s">
        <v>1464</v>
      </c>
      <c r="Q8" s="136" t="s">
        <v>2495</v>
      </c>
      <c r="R8" s="137" t="s">
        <v>1465</v>
      </c>
      <c r="S8" s="137" t="s">
        <v>2496</v>
      </c>
      <c r="T8" s="137" t="s">
        <v>1467</v>
      </c>
      <c r="U8" s="137" t="s">
        <v>1468</v>
      </c>
    </row>
    <row r="9" spans="1:27" x14ac:dyDescent="0.25">
      <c r="A9" s="45" t="s">
        <v>2145</v>
      </c>
      <c r="B9" s="128" t="s">
        <v>1689</v>
      </c>
      <c r="C9" s="129">
        <v>113066</v>
      </c>
      <c r="D9" s="129">
        <v>175544</v>
      </c>
      <c r="E9" s="129">
        <f>AVERAGE(C9:D9)</f>
        <v>144305</v>
      </c>
      <c r="F9" s="130">
        <v>1.4865145252089096</v>
      </c>
      <c r="G9" s="138"/>
      <c r="H9" s="138"/>
      <c r="I9" s="138"/>
      <c r="J9" s="138"/>
      <c r="K9" s="138"/>
      <c r="L9" s="138"/>
      <c r="M9" s="138"/>
      <c r="N9" s="138"/>
      <c r="O9" s="138"/>
      <c r="P9" s="138"/>
      <c r="Q9" s="138"/>
      <c r="R9" s="138"/>
      <c r="S9" s="138"/>
      <c r="T9" s="131">
        <f>S9*E9</f>
        <v>0</v>
      </c>
      <c r="U9" s="138"/>
      <c r="V9" s="1"/>
    </row>
    <row r="10" spans="1:27" x14ac:dyDescent="0.25">
      <c r="A10" s="45" t="s">
        <v>2146</v>
      </c>
      <c r="B10" s="39" t="s">
        <v>1691</v>
      </c>
      <c r="C10" s="105">
        <v>45665</v>
      </c>
      <c r="D10" s="105">
        <v>89121</v>
      </c>
      <c r="E10" s="105">
        <f t="shared" ref="E10:E73" si="0">AVERAGE(C10:D10)</f>
        <v>67393</v>
      </c>
      <c r="F10" s="121">
        <v>13.974733689149224</v>
      </c>
      <c r="G10" s="138"/>
      <c r="H10" s="138"/>
      <c r="I10" s="138"/>
      <c r="J10" s="138"/>
      <c r="K10" s="138"/>
      <c r="L10" s="138"/>
      <c r="M10" s="138"/>
      <c r="N10" s="138"/>
      <c r="O10" s="138"/>
      <c r="P10" s="138"/>
      <c r="Q10" s="138"/>
      <c r="R10" s="138"/>
      <c r="S10" s="138"/>
      <c r="T10" s="131">
        <f t="shared" ref="T10:T73" si="1">S10*E10</f>
        <v>0</v>
      </c>
      <c r="U10" s="138"/>
      <c r="V10" s="1"/>
    </row>
    <row r="11" spans="1:27" x14ac:dyDescent="0.25">
      <c r="A11" s="45" t="s">
        <v>2147</v>
      </c>
      <c r="B11" s="39" t="s">
        <v>1692</v>
      </c>
      <c r="C11" s="105">
        <v>73536</v>
      </c>
      <c r="D11" s="105">
        <v>107094</v>
      </c>
      <c r="E11" s="105">
        <f t="shared" si="0"/>
        <v>90315</v>
      </c>
      <c r="F11" s="121">
        <v>3.5510478564541934</v>
      </c>
      <c r="G11" s="138"/>
      <c r="H11" s="138"/>
      <c r="I11" s="138"/>
      <c r="J11" s="138"/>
      <c r="K11" s="138"/>
      <c r="L11" s="138"/>
      <c r="M11" s="138"/>
      <c r="N11" s="138"/>
      <c r="O11" s="138"/>
      <c r="P11" s="138"/>
      <c r="Q11" s="138"/>
      <c r="R11" s="138"/>
      <c r="S11" s="138"/>
      <c r="T11" s="131">
        <f t="shared" si="1"/>
        <v>0</v>
      </c>
      <c r="U11" s="138"/>
      <c r="V11" s="1"/>
    </row>
    <row r="12" spans="1:27" x14ac:dyDescent="0.25">
      <c r="A12" s="45">
        <v>226004</v>
      </c>
      <c r="B12" s="39" t="s">
        <v>1693</v>
      </c>
      <c r="C12" s="105">
        <v>46978</v>
      </c>
      <c r="D12" s="105">
        <v>83007</v>
      </c>
      <c r="E12" s="105">
        <f t="shared" si="0"/>
        <v>64992.5</v>
      </c>
      <c r="F12" s="121">
        <v>2.379890441368874</v>
      </c>
      <c r="G12" s="138"/>
      <c r="H12" s="138"/>
      <c r="I12" s="138"/>
      <c r="J12" s="138"/>
      <c r="K12" s="138"/>
      <c r="L12" s="138"/>
      <c r="M12" s="138"/>
      <c r="N12" s="138"/>
      <c r="O12" s="138"/>
      <c r="P12" s="138"/>
      <c r="Q12" s="138"/>
      <c r="R12" s="138"/>
      <c r="S12" s="138"/>
      <c r="T12" s="131">
        <f t="shared" si="1"/>
        <v>0</v>
      </c>
      <c r="U12" s="138"/>
      <c r="V12" s="1"/>
    </row>
    <row r="13" spans="1:27" x14ac:dyDescent="0.25">
      <c r="A13" s="45">
        <v>100220</v>
      </c>
      <c r="B13" s="39" t="s">
        <v>1694</v>
      </c>
      <c r="C13" s="105">
        <v>94818</v>
      </c>
      <c r="D13" s="105">
        <v>146786</v>
      </c>
      <c r="E13" s="105">
        <f t="shared" si="0"/>
        <v>120802</v>
      </c>
      <c r="F13" s="121">
        <v>0.92312258431301086</v>
      </c>
      <c r="G13" s="138"/>
      <c r="H13" s="138"/>
      <c r="I13" s="138"/>
      <c r="J13" s="138"/>
      <c r="K13" s="138"/>
      <c r="L13" s="138"/>
      <c r="M13" s="138"/>
      <c r="N13" s="138"/>
      <c r="O13" s="138"/>
      <c r="P13" s="138"/>
      <c r="Q13" s="138"/>
      <c r="R13" s="138"/>
      <c r="S13" s="138"/>
      <c r="T13" s="131">
        <f t="shared" si="1"/>
        <v>0</v>
      </c>
      <c r="U13" s="138"/>
      <c r="V13" s="1"/>
    </row>
    <row r="14" spans="1:27" x14ac:dyDescent="0.25">
      <c r="A14" s="45" t="s">
        <v>2148</v>
      </c>
      <c r="B14" s="39" t="s">
        <v>1695</v>
      </c>
      <c r="C14" s="105">
        <v>53062</v>
      </c>
      <c r="D14" s="105">
        <v>83310</v>
      </c>
      <c r="E14" s="105">
        <f t="shared" si="0"/>
        <v>68186</v>
      </c>
      <c r="F14" s="121">
        <v>1.8481265582107405</v>
      </c>
      <c r="G14" s="138"/>
      <c r="H14" s="138"/>
      <c r="I14" s="138"/>
      <c r="J14" s="138"/>
      <c r="K14" s="138"/>
      <c r="L14" s="138"/>
      <c r="M14" s="138"/>
      <c r="N14" s="138"/>
      <c r="O14" s="138"/>
      <c r="P14" s="138"/>
      <c r="Q14" s="138"/>
      <c r="R14" s="138"/>
      <c r="S14" s="138"/>
      <c r="T14" s="131">
        <f t="shared" si="1"/>
        <v>0</v>
      </c>
      <c r="U14" s="138"/>
      <c r="V14" s="1"/>
    </row>
    <row r="15" spans="1:27" x14ac:dyDescent="0.25">
      <c r="A15" s="45">
        <v>100215</v>
      </c>
      <c r="B15" s="39" t="s">
        <v>1696</v>
      </c>
      <c r="C15" s="105">
        <v>48870</v>
      </c>
      <c r="D15" s="105">
        <v>72068</v>
      </c>
      <c r="E15" s="105">
        <f t="shared" si="0"/>
        <v>60469</v>
      </c>
      <c r="F15" s="121">
        <v>1.0516547596681702</v>
      </c>
      <c r="G15" s="138"/>
      <c r="H15" s="138"/>
      <c r="I15" s="138"/>
      <c r="J15" s="138"/>
      <c r="K15" s="138"/>
      <c r="L15" s="138"/>
      <c r="M15" s="138"/>
      <c r="N15" s="138"/>
      <c r="O15" s="138"/>
      <c r="P15" s="138"/>
      <c r="Q15" s="138"/>
      <c r="R15" s="138"/>
      <c r="S15" s="138"/>
      <c r="T15" s="131">
        <f t="shared" si="1"/>
        <v>0</v>
      </c>
      <c r="U15" s="138"/>
      <c r="V15" s="1"/>
    </row>
    <row r="16" spans="1:27" x14ac:dyDescent="0.25">
      <c r="A16" s="45" t="s">
        <v>2149</v>
      </c>
      <c r="B16" s="39" t="s">
        <v>1697</v>
      </c>
      <c r="C16" s="105">
        <v>58338</v>
      </c>
      <c r="D16" s="105">
        <v>56850</v>
      </c>
      <c r="E16" s="105">
        <f t="shared" si="0"/>
        <v>57594</v>
      </c>
      <c r="F16" s="121">
        <v>1.2340374937455694</v>
      </c>
      <c r="G16" s="138"/>
      <c r="H16" s="138"/>
      <c r="I16" s="138"/>
      <c r="J16" s="138"/>
      <c r="K16" s="138"/>
      <c r="L16" s="138"/>
      <c r="M16" s="138"/>
      <c r="N16" s="138"/>
      <c r="O16" s="138"/>
      <c r="P16" s="138"/>
      <c r="Q16" s="138"/>
      <c r="R16" s="138"/>
      <c r="S16" s="138"/>
      <c r="T16" s="131">
        <f t="shared" si="1"/>
        <v>0</v>
      </c>
      <c r="U16" s="138"/>
      <c r="V16" s="1"/>
    </row>
    <row r="17" spans="1:22" x14ac:dyDescent="0.25">
      <c r="A17" s="45">
        <v>100214</v>
      </c>
      <c r="B17" s="39" t="s">
        <v>1698</v>
      </c>
      <c r="C17" s="105">
        <v>46145</v>
      </c>
      <c r="D17" s="105">
        <v>60264</v>
      </c>
      <c r="E17" s="105">
        <f t="shared" si="0"/>
        <v>53204.5</v>
      </c>
      <c r="F17" s="121">
        <v>0.61426562835426601</v>
      </c>
      <c r="G17" s="138"/>
      <c r="H17" s="138"/>
      <c r="I17" s="138"/>
      <c r="J17" s="138"/>
      <c r="K17" s="138"/>
      <c r="L17" s="138"/>
      <c r="M17" s="138"/>
      <c r="N17" s="138"/>
      <c r="O17" s="138"/>
      <c r="P17" s="138"/>
      <c r="Q17" s="138"/>
      <c r="R17" s="138"/>
      <c r="S17" s="138"/>
      <c r="T17" s="131">
        <f t="shared" si="1"/>
        <v>0</v>
      </c>
      <c r="U17" s="138"/>
      <c r="V17" s="1"/>
    </row>
    <row r="18" spans="1:22" x14ac:dyDescent="0.25">
      <c r="A18" s="45" t="s">
        <v>2150</v>
      </c>
      <c r="B18" s="39" t="s">
        <v>1699</v>
      </c>
      <c r="C18" s="105">
        <v>49418</v>
      </c>
      <c r="D18" s="105">
        <v>96170</v>
      </c>
      <c r="E18" s="105">
        <f t="shared" si="0"/>
        <v>72794</v>
      </c>
      <c r="F18" s="121">
        <v>0.33110943351261785</v>
      </c>
      <c r="G18" s="138"/>
      <c r="H18" s="138"/>
      <c r="I18" s="138"/>
      <c r="J18" s="138"/>
      <c r="K18" s="138"/>
      <c r="L18" s="138"/>
      <c r="M18" s="138"/>
      <c r="N18" s="138"/>
      <c r="O18" s="138"/>
      <c r="P18" s="138"/>
      <c r="Q18" s="138"/>
      <c r="R18" s="138"/>
      <c r="S18" s="138"/>
      <c r="T18" s="131">
        <f t="shared" si="1"/>
        <v>0</v>
      </c>
      <c r="U18" s="138"/>
      <c r="V18" s="1"/>
    </row>
    <row r="19" spans="1:22" x14ac:dyDescent="0.25">
      <c r="A19" s="45" t="s">
        <v>2151</v>
      </c>
      <c r="B19" s="39" t="s">
        <v>1700</v>
      </c>
      <c r="C19" s="105">
        <v>96241</v>
      </c>
      <c r="D19" s="105">
        <v>96616</v>
      </c>
      <c r="E19" s="105">
        <f t="shared" si="0"/>
        <v>96428.5</v>
      </c>
      <c r="F19" s="121">
        <v>0.16641488694211301</v>
      </c>
      <c r="G19" s="138"/>
      <c r="H19" s="138"/>
      <c r="I19" s="138"/>
      <c r="J19" s="138"/>
      <c r="K19" s="138"/>
      <c r="L19" s="138"/>
      <c r="M19" s="138"/>
      <c r="N19" s="138"/>
      <c r="O19" s="138"/>
      <c r="P19" s="138"/>
      <c r="Q19" s="138"/>
      <c r="R19" s="138"/>
      <c r="S19" s="138"/>
      <c r="T19" s="131">
        <f t="shared" si="1"/>
        <v>0</v>
      </c>
      <c r="U19" s="138"/>
      <c r="V19" s="1"/>
    </row>
    <row r="20" spans="1:22" x14ac:dyDescent="0.25">
      <c r="A20" s="45">
        <v>100212</v>
      </c>
      <c r="B20" s="39" t="s">
        <v>1701</v>
      </c>
      <c r="C20" s="105">
        <v>39898</v>
      </c>
      <c r="D20" s="105">
        <v>46001</v>
      </c>
      <c r="E20" s="105">
        <f t="shared" si="0"/>
        <v>42949.5</v>
      </c>
      <c r="F20" s="121">
        <v>0.49586786089525414</v>
      </c>
      <c r="G20" s="138"/>
      <c r="H20" s="138"/>
      <c r="I20" s="138"/>
      <c r="J20" s="138"/>
      <c r="K20" s="138"/>
      <c r="L20" s="138"/>
      <c r="M20" s="138"/>
      <c r="N20" s="138"/>
      <c r="O20" s="138"/>
      <c r="P20" s="138"/>
      <c r="Q20" s="138"/>
      <c r="R20" s="138"/>
      <c r="S20" s="138"/>
      <c r="T20" s="131">
        <f t="shared" si="1"/>
        <v>0</v>
      </c>
      <c r="U20" s="138"/>
      <c r="V20" s="1"/>
    </row>
    <row r="21" spans="1:22" x14ac:dyDescent="0.25">
      <c r="A21" s="45" t="s">
        <v>2152</v>
      </c>
      <c r="B21" s="39" t="s">
        <v>1702</v>
      </c>
      <c r="C21" s="105">
        <v>382</v>
      </c>
      <c r="D21" s="105">
        <v>454</v>
      </c>
      <c r="E21" s="105">
        <f t="shared" si="0"/>
        <v>418</v>
      </c>
      <c r="F21" s="121">
        <v>0.38135745156078921</v>
      </c>
      <c r="G21" s="138"/>
      <c r="H21" s="138"/>
      <c r="I21" s="138"/>
      <c r="J21" s="138"/>
      <c r="K21" s="138"/>
      <c r="L21" s="138"/>
      <c r="M21" s="138"/>
      <c r="N21" s="138"/>
      <c r="O21" s="138"/>
      <c r="P21" s="138"/>
      <c r="Q21" s="138"/>
      <c r="R21" s="138"/>
      <c r="S21" s="138"/>
      <c r="T21" s="131">
        <f t="shared" si="1"/>
        <v>0</v>
      </c>
      <c r="U21" s="138"/>
      <c r="V21" s="1"/>
    </row>
    <row r="22" spans="1:22" x14ac:dyDescent="0.25">
      <c r="A22" s="45" t="s">
        <v>2153</v>
      </c>
      <c r="B22" s="39" t="s">
        <v>1703</v>
      </c>
      <c r="C22" s="105">
        <v>496</v>
      </c>
      <c r="D22" s="105">
        <v>560</v>
      </c>
      <c r="E22" s="105">
        <f t="shared" si="0"/>
        <v>528</v>
      </c>
      <c r="F22" s="121">
        <v>2.963317079977661E-2</v>
      </c>
      <c r="G22" s="138"/>
      <c r="H22" s="138"/>
      <c r="I22" s="138"/>
      <c r="J22" s="138"/>
      <c r="K22" s="138"/>
      <c r="L22" s="138"/>
      <c r="M22" s="138"/>
      <c r="N22" s="138"/>
      <c r="O22" s="138"/>
      <c r="P22" s="138"/>
      <c r="Q22" s="138"/>
      <c r="R22" s="138"/>
      <c r="S22" s="138"/>
      <c r="T22" s="131">
        <f t="shared" si="1"/>
        <v>0</v>
      </c>
      <c r="U22" s="138"/>
      <c r="V22" s="1"/>
    </row>
    <row r="23" spans="1:22" x14ac:dyDescent="0.25">
      <c r="A23" s="45" t="s">
        <v>2154</v>
      </c>
      <c r="B23" s="39" t="s">
        <v>1704</v>
      </c>
      <c r="C23" s="105">
        <v>46480</v>
      </c>
      <c r="D23" s="105">
        <v>62865</v>
      </c>
      <c r="E23" s="105">
        <f t="shared" si="0"/>
        <v>54672.5</v>
      </c>
      <c r="F23" s="121">
        <v>9.4352996327254648E-2</v>
      </c>
      <c r="G23" s="138"/>
      <c r="H23" s="138"/>
      <c r="I23" s="138"/>
      <c r="J23" s="138"/>
      <c r="K23" s="138"/>
      <c r="L23" s="138"/>
      <c r="M23" s="138"/>
      <c r="N23" s="138"/>
      <c r="O23" s="138"/>
      <c r="P23" s="138"/>
      <c r="Q23" s="138"/>
      <c r="R23" s="138"/>
      <c r="S23" s="138"/>
      <c r="T23" s="131">
        <f t="shared" si="1"/>
        <v>0</v>
      </c>
      <c r="U23" s="138"/>
      <c r="V23" s="1"/>
    </row>
    <row r="24" spans="1:22" x14ac:dyDescent="0.25">
      <c r="A24" s="45">
        <v>255415</v>
      </c>
      <c r="B24" s="39" t="s">
        <v>1705</v>
      </c>
      <c r="C24" s="105">
        <v>19314</v>
      </c>
      <c r="D24" s="105">
        <v>25802</v>
      </c>
      <c r="E24" s="105">
        <f t="shared" si="0"/>
        <v>22558</v>
      </c>
      <c r="F24" s="121">
        <v>0.88694610580627464</v>
      </c>
      <c r="G24" s="138"/>
      <c r="H24" s="138"/>
      <c r="I24" s="138"/>
      <c r="J24" s="138"/>
      <c r="K24" s="138"/>
      <c r="L24" s="138"/>
      <c r="M24" s="138"/>
      <c r="N24" s="138"/>
      <c r="O24" s="138"/>
      <c r="P24" s="138"/>
      <c r="Q24" s="138"/>
      <c r="R24" s="138"/>
      <c r="S24" s="138"/>
      <c r="T24" s="131">
        <f t="shared" si="1"/>
        <v>0</v>
      </c>
      <c r="U24" s="138"/>
      <c r="V24" s="1"/>
    </row>
    <row r="25" spans="1:22" x14ac:dyDescent="0.25">
      <c r="A25" s="45">
        <v>255400</v>
      </c>
      <c r="B25" s="39" t="s">
        <v>1706</v>
      </c>
      <c r="C25" s="105">
        <v>9043</v>
      </c>
      <c r="D25" s="105">
        <v>22582</v>
      </c>
      <c r="E25" s="105">
        <f t="shared" si="0"/>
        <v>15812.5</v>
      </c>
      <c r="F25" s="121">
        <v>0.57899176766240446</v>
      </c>
      <c r="G25" s="138"/>
      <c r="H25" s="138"/>
      <c r="I25" s="138"/>
      <c r="J25" s="138"/>
      <c r="K25" s="138"/>
      <c r="L25" s="138"/>
      <c r="M25" s="138"/>
      <c r="N25" s="138"/>
      <c r="O25" s="138"/>
      <c r="P25" s="138"/>
      <c r="Q25" s="138"/>
      <c r="R25" s="138"/>
      <c r="S25" s="138"/>
      <c r="T25" s="131">
        <f t="shared" si="1"/>
        <v>0</v>
      </c>
      <c r="U25" s="138"/>
      <c r="V25" s="1"/>
    </row>
    <row r="26" spans="1:22" x14ac:dyDescent="0.25">
      <c r="A26" s="45" t="s">
        <v>2155</v>
      </c>
      <c r="B26" s="39" t="s">
        <v>1707</v>
      </c>
      <c r="C26" s="105">
        <v>18925</v>
      </c>
      <c r="D26" s="105">
        <v>20611</v>
      </c>
      <c r="E26" s="105">
        <f t="shared" si="0"/>
        <v>19768</v>
      </c>
      <c r="F26" s="121">
        <v>0.54320057941772193</v>
      </c>
      <c r="G26" s="138"/>
      <c r="H26" s="138"/>
      <c r="I26" s="138"/>
      <c r="J26" s="138"/>
      <c r="K26" s="138"/>
      <c r="L26" s="138"/>
      <c r="M26" s="138"/>
      <c r="N26" s="138"/>
      <c r="O26" s="138"/>
      <c r="P26" s="138"/>
      <c r="Q26" s="138"/>
      <c r="R26" s="138"/>
      <c r="S26" s="138"/>
      <c r="T26" s="131">
        <f t="shared" si="1"/>
        <v>0</v>
      </c>
      <c r="U26" s="138"/>
      <c r="V26" s="1"/>
    </row>
    <row r="27" spans="1:22" x14ac:dyDescent="0.25">
      <c r="A27" s="45">
        <v>400005</v>
      </c>
      <c r="B27" s="39" t="s">
        <v>1708</v>
      </c>
      <c r="C27" s="105">
        <v>2714</v>
      </c>
      <c r="D27" s="105">
        <v>2210</v>
      </c>
      <c r="E27" s="105">
        <f t="shared" si="0"/>
        <v>2462</v>
      </c>
      <c r="F27" s="121">
        <v>5.2369958021743204E-3</v>
      </c>
      <c r="G27" s="138"/>
      <c r="H27" s="138"/>
      <c r="I27" s="138"/>
      <c r="J27" s="138"/>
      <c r="K27" s="138"/>
      <c r="L27" s="138"/>
      <c r="M27" s="138"/>
      <c r="N27" s="138"/>
      <c r="O27" s="138"/>
      <c r="P27" s="138"/>
      <c r="Q27" s="138"/>
      <c r="R27" s="138"/>
      <c r="S27" s="138"/>
      <c r="T27" s="131">
        <f t="shared" si="1"/>
        <v>0</v>
      </c>
      <c r="U27" s="138"/>
      <c r="V27" s="1"/>
    </row>
    <row r="28" spans="1:22" x14ac:dyDescent="0.25">
      <c r="A28" s="45">
        <v>226005</v>
      </c>
      <c r="B28" s="39" t="s">
        <v>1709</v>
      </c>
      <c r="C28" s="105">
        <v>40106</v>
      </c>
      <c r="D28" s="105">
        <v>56116</v>
      </c>
      <c r="E28" s="105">
        <f t="shared" si="0"/>
        <v>48111</v>
      </c>
      <c r="F28" s="121">
        <v>3.4756432802686548</v>
      </c>
      <c r="G28" s="138"/>
      <c r="H28" s="138"/>
      <c r="I28" s="138"/>
      <c r="J28" s="138"/>
      <c r="K28" s="138"/>
      <c r="L28" s="138"/>
      <c r="M28" s="138"/>
      <c r="N28" s="138"/>
      <c r="O28" s="138"/>
      <c r="P28" s="138"/>
      <c r="Q28" s="138"/>
      <c r="R28" s="138"/>
      <c r="S28" s="138"/>
      <c r="T28" s="131">
        <f t="shared" si="1"/>
        <v>0</v>
      </c>
      <c r="U28" s="138"/>
      <c r="V28" s="1"/>
    </row>
    <row r="29" spans="1:22" x14ac:dyDescent="0.25">
      <c r="A29" s="45" t="s">
        <v>2156</v>
      </c>
      <c r="B29" s="39" t="s">
        <v>1710</v>
      </c>
      <c r="C29" s="105">
        <v>12228</v>
      </c>
      <c r="D29" s="105">
        <v>19226</v>
      </c>
      <c r="E29" s="105">
        <f t="shared" si="0"/>
        <v>15727</v>
      </c>
      <c r="F29" s="121">
        <v>0.6183616192045075</v>
      </c>
      <c r="G29" s="138"/>
      <c r="H29" s="138"/>
      <c r="I29" s="138"/>
      <c r="J29" s="138"/>
      <c r="K29" s="138"/>
      <c r="L29" s="138"/>
      <c r="M29" s="138"/>
      <c r="N29" s="138"/>
      <c r="O29" s="138"/>
      <c r="P29" s="138"/>
      <c r="Q29" s="138"/>
      <c r="R29" s="138"/>
      <c r="S29" s="138"/>
      <c r="T29" s="131">
        <f t="shared" si="1"/>
        <v>0</v>
      </c>
      <c r="U29" s="138"/>
      <c r="V29" s="1"/>
    </row>
    <row r="30" spans="1:22" x14ac:dyDescent="0.25">
      <c r="A30" s="45">
        <v>226003</v>
      </c>
      <c r="B30" s="39" t="s">
        <v>1711</v>
      </c>
      <c r="C30" s="105">
        <v>14002</v>
      </c>
      <c r="D30" s="105">
        <v>19966</v>
      </c>
      <c r="E30" s="105">
        <f t="shared" si="0"/>
        <v>16984</v>
      </c>
      <c r="F30" s="121">
        <v>0.63461154661453167</v>
      </c>
      <c r="G30" s="138"/>
      <c r="H30" s="138"/>
      <c r="I30" s="138"/>
      <c r="J30" s="138"/>
      <c r="K30" s="138"/>
      <c r="L30" s="138"/>
      <c r="M30" s="138"/>
      <c r="N30" s="138"/>
      <c r="O30" s="138"/>
      <c r="P30" s="138"/>
      <c r="Q30" s="138"/>
      <c r="R30" s="138"/>
      <c r="S30" s="138"/>
      <c r="T30" s="131">
        <f t="shared" si="1"/>
        <v>0</v>
      </c>
      <c r="U30" s="138"/>
      <c r="V30" s="1"/>
    </row>
    <row r="31" spans="1:22" x14ac:dyDescent="0.25">
      <c r="A31" s="45" t="s">
        <v>2157</v>
      </c>
      <c r="B31" s="39" t="s">
        <v>1712</v>
      </c>
      <c r="C31" s="105">
        <v>30858</v>
      </c>
      <c r="D31" s="105">
        <v>43552</v>
      </c>
      <c r="E31" s="105">
        <f t="shared" si="0"/>
        <v>37205</v>
      </c>
      <c r="F31" s="121">
        <v>5.5118169044698864E-2</v>
      </c>
      <c r="G31" s="138"/>
      <c r="H31" s="138"/>
      <c r="I31" s="138"/>
      <c r="J31" s="138"/>
      <c r="K31" s="138"/>
      <c r="L31" s="138"/>
      <c r="M31" s="138"/>
      <c r="N31" s="138"/>
      <c r="O31" s="138"/>
      <c r="P31" s="138"/>
      <c r="Q31" s="138"/>
      <c r="R31" s="138"/>
      <c r="S31" s="138"/>
      <c r="T31" s="131">
        <f t="shared" si="1"/>
        <v>0</v>
      </c>
      <c r="U31" s="138"/>
      <c r="V31" s="1"/>
    </row>
    <row r="32" spans="1:22" x14ac:dyDescent="0.25">
      <c r="A32" s="45">
        <v>820036</v>
      </c>
      <c r="B32" s="39" t="s">
        <v>1713</v>
      </c>
      <c r="C32" s="105">
        <v>21600</v>
      </c>
      <c r="D32" s="105"/>
      <c r="E32" s="105">
        <f t="shared" si="0"/>
        <v>21600</v>
      </c>
      <c r="F32" s="121">
        <v>0.15532067619832488</v>
      </c>
      <c r="G32" s="138"/>
      <c r="H32" s="138"/>
      <c r="I32" s="138"/>
      <c r="J32" s="138"/>
      <c r="K32" s="138"/>
      <c r="L32" s="138"/>
      <c r="M32" s="138"/>
      <c r="N32" s="138"/>
      <c r="O32" s="138"/>
      <c r="P32" s="138"/>
      <c r="Q32" s="138"/>
      <c r="R32" s="138"/>
      <c r="S32" s="138"/>
      <c r="T32" s="131">
        <f t="shared" si="1"/>
        <v>0</v>
      </c>
      <c r="U32" s="138"/>
      <c r="V32" s="1"/>
    </row>
    <row r="33" spans="1:22" x14ac:dyDescent="0.25">
      <c r="A33" s="45" t="s">
        <v>2158</v>
      </c>
      <c r="B33" s="39" t="s">
        <v>1714</v>
      </c>
      <c r="C33" s="105">
        <v>16260</v>
      </c>
      <c r="D33" s="105">
        <v>19020</v>
      </c>
      <c r="E33" s="105">
        <f t="shared" si="0"/>
        <v>17640</v>
      </c>
      <c r="F33" s="121">
        <v>8.329097820758323E-2</v>
      </c>
      <c r="G33" s="138"/>
      <c r="H33" s="138"/>
      <c r="I33" s="138"/>
      <c r="J33" s="138"/>
      <c r="K33" s="138"/>
      <c r="L33" s="138"/>
      <c r="M33" s="138"/>
      <c r="N33" s="138"/>
      <c r="O33" s="138"/>
      <c r="P33" s="138"/>
      <c r="Q33" s="138"/>
      <c r="R33" s="138"/>
      <c r="S33" s="138"/>
      <c r="T33" s="131">
        <f t="shared" si="1"/>
        <v>0</v>
      </c>
      <c r="U33" s="138"/>
      <c r="V33" s="1"/>
    </row>
    <row r="34" spans="1:22" x14ac:dyDescent="0.25">
      <c r="A34" s="45" t="s">
        <v>2159</v>
      </c>
      <c r="B34" s="39" t="s">
        <v>1715</v>
      </c>
      <c r="C34" s="105">
        <v>17710</v>
      </c>
      <c r="D34" s="105">
        <v>35540</v>
      </c>
      <c r="E34" s="105">
        <f t="shared" si="0"/>
        <v>26625</v>
      </c>
      <c r="F34" s="121">
        <v>5.8772019433571569E-2</v>
      </c>
      <c r="G34" s="138"/>
      <c r="H34" s="138"/>
      <c r="I34" s="138"/>
      <c r="J34" s="138"/>
      <c r="K34" s="138"/>
      <c r="L34" s="138"/>
      <c r="M34" s="138"/>
      <c r="N34" s="138"/>
      <c r="O34" s="138"/>
      <c r="P34" s="138"/>
      <c r="Q34" s="138"/>
      <c r="R34" s="138"/>
      <c r="S34" s="138"/>
      <c r="T34" s="131">
        <f t="shared" si="1"/>
        <v>0</v>
      </c>
      <c r="U34" s="138"/>
      <c r="V34" s="1"/>
    </row>
    <row r="35" spans="1:22" x14ac:dyDescent="0.25">
      <c r="A35" s="45" t="s">
        <v>2160</v>
      </c>
      <c r="B35" s="39" t="s">
        <v>1716</v>
      </c>
      <c r="C35" s="105">
        <v>8505</v>
      </c>
      <c r="D35" s="105">
        <v>15707</v>
      </c>
      <c r="E35" s="105">
        <f t="shared" si="0"/>
        <v>12106</v>
      </c>
      <c r="F35" s="121">
        <v>2.5103219331509283</v>
      </c>
      <c r="G35" s="138"/>
      <c r="H35" s="138"/>
      <c r="I35" s="138"/>
      <c r="J35" s="138"/>
      <c r="K35" s="138"/>
      <c r="L35" s="138"/>
      <c r="M35" s="138"/>
      <c r="N35" s="138"/>
      <c r="O35" s="138"/>
      <c r="P35" s="138"/>
      <c r="Q35" s="138"/>
      <c r="R35" s="138"/>
      <c r="S35" s="138"/>
      <c r="T35" s="131">
        <f t="shared" si="1"/>
        <v>0</v>
      </c>
      <c r="U35" s="138"/>
      <c r="V35" s="1"/>
    </row>
    <row r="36" spans="1:22" x14ac:dyDescent="0.25">
      <c r="A36" s="45" t="s">
        <v>2161</v>
      </c>
      <c r="B36" s="39" t="s">
        <v>1717</v>
      </c>
      <c r="C36" s="105">
        <v>12690</v>
      </c>
      <c r="D36" s="105">
        <v>18030</v>
      </c>
      <c r="E36" s="105">
        <f t="shared" si="0"/>
        <v>15360</v>
      </c>
      <c r="F36" s="121">
        <v>8.383945213210664E-2</v>
      </c>
      <c r="G36" s="138"/>
      <c r="H36" s="138"/>
      <c r="I36" s="138"/>
      <c r="J36" s="138"/>
      <c r="K36" s="138"/>
      <c r="L36" s="138"/>
      <c r="M36" s="138"/>
      <c r="N36" s="138"/>
      <c r="O36" s="138"/>
      <c r="P36" s="138"/>
      <c r="Q36" s="138"/>
      <c r="R36" s="138"/>
      <c r="S36" s="138"/>
      <c r="T36" s="131">
        <f t="shared" si="1"/>
        <v>0</v>
      </c>
      <c r="U36" s="138"/>
      <c r="V36" s="1"/>
    </row>
    <row r="37" spans="1:22" x14ac:dyDescent="0.25">
      <c r="A37" s="45" t="s">
        <v>2162</v>
      </c>
      <c r="B37" s="39" t="s">
        <v>1718</v>
      </c>
      <c r="C37" s="105">
        <v>75</v>
      </c>
      <c r="D37" s="105">
        <v>146</v>
      </c>
      <c r="E37" s="105">
        <f t="shared" si="0"/>
        <v>110.5</v>
      </c>
      <c r="F37" s="121">
        <v>7.3766618649763444E-2</v>
      </c>
      <c r="G37" s="138"/>
      <c r="H37" s="138"/>
      <c r="I37" s="138"/>
      <c r="J37" s="138"/>
      <c r="K37" s="138"/>
      <c r="L37" s="138"/>
      <c r="M37" s="138"/>
      <c r="N37" s="138"/>
      <c r="O37" s="138"/>
      <c r="P37" s="138"/>
      <c r="Q37" s="138"/>
      <c r="R37" s="138"/>
      <c r="S37" s="138"/>
      <c r="T37" s="131">
        <f t="shared" si="1"/>
        <v>0</v>
      </c>
      <c r="U37" s="138"/>
      <c r="V37" s="1"/>
    </row>
    <row r="38" spans="1:22" x14ac:dyDescent="0.25">
      <c r="A38" s="45" t="s">
        <v>2163</v>
      </c>
      <c r="B38" s="39" t="s">
        <v>1719</v>
      </c>
      <c r="C38" s="105">
        <v>833</v>
      </c>
      <c r="D38" s="105">
        <v>1181</v>
      </c>
      <c r="E38" s="105">
        <f t="shared" si="0"/>
        <v>1007</v>
      </c>
      <c r="F38" s="121">
        <v>0.45467418875498011</v>
      </c>
      <c r="G38" s="138"/>
      <c r="H38" s="138"/>
      <c r="I38" s="138"/>
      <c r="J38" s="138"/>
      <c r="K38" s="138"/>
      <c r="L38" s="138"/>
      <c r="M38" s="138"/>
      <c r="N38" s="138"/>
      <c r="O38" s="138"/>
      <c r="P38" s="138"/>
      <c r="Q38" s="138"/>
      <c r="R38" s="138"/>
      <c r="S38" s="138"/>
      <c r="T38" s="131">
        <f t="shared" si="1"/>
        <v>0</v>
      </c>
      <c r="U38" s="138"/>
      <c r="V38" s="1"/>
    </row>
    <row r="39" spans="1:22" x14ac:dyDescent="0.25">
      <c r="A39" s="45" t="s">
        <v>2164</v>
      </c>
      <c r="B39" s="39" t="s">
        <v>1720</v>
      </c>
      <c r="C39" s="105">
        <v>843</v>
      </c>
      <c r="D39" s="105">
        <v>1179</v>
      </c>
      <c r="E39" s="105">
        <f t="shared" si="0"/>
        <v>1011</v>
      </c>
      <c r="F39" s="121">
        <v>0.19896677619541492</v>
      </c>
      <c r="G39" s="138"/>
      <c r="H39" s="138"/>
      <c r="I39" s="138"/>
      <c r="J39" s="138"/>
      <c r="K39" s="138"/>
      <c r="L39" s="138"/>
      <c r="M39" s="138"/>
      <c r="N39" s="138"/>
      <c r="O39" s="138"/>
      <c r="P39" s="138"/>
      <c r="Q39" s="138"/>
      <c r="R39" s="138"/>
      <c r="S39" s="138"/>
      <c r="T39" s="131">
        <f t="shared" si="1"/>
        <v>0</v>
      </c>
      <c r="U39" s="138"/>
      <c r="V39" s="1"/>
    </row>
    <row r="40" spans="1:22" x14ac:dyDescent="0.25">
      <c r="A40" s="45" t="s">
        <v>2165</v>
      </c>
      <c r="B40" s="39" t="s">
        <v>1721</v>
      </c>
      <c r="C40" s="105">
        <v>7970</v>
      </c>
      <c r="D40" s="105">
        <v>12510</v>
      </c>
      <c r="E40" s="105">
        <f t="shared" si="0"/>
        <v>10240</v>
      </c>
      <c r="F40" s="121">
        <v>0.43363627741661831</v>
      </c>
      <c r="G40" s="138"/>
      <c r="H40" s="138"/>
      <c r="I40" s="138"/>
      <c r="J40" s="138"/>
      <c r="K40" s="138"/>
      <c r="L40" s="138"/>
      <c r="M40" s="138"/>
      <c r="N40" s="138"/>
      <c r="O40" s="138"/>
      <c r="P40" s="138"/>
      <c r="Q40" s="138"/>
      <c r="R40" s="138"/>
      <c r="S40" s="138"/>
      <c r="T40" s="131">
        <f t="shared" si="1"/>
        <v>0</v>
      </c>
      <c r="U40" s="138"/>
      <c r="V40" s="1"/>
    </row>
    <row r="41" spans="1:22" x14ac:dyDescent="0.25">
      <c r="A41" s="45">
        <v>142523</v>
      </c>
      <c r="B41" s="39" t="s">
        <v>1722</v>
      </c>
      <c r="C41" s="105">
        <v>153</v>
      </c>
      <c r="D41" s="105">
        <v>401</v>
      </c>
      <c r="E41" s="105">
        <f t="shared" si="0"/>
        <v>277</v>
      </c>
      <c r="F41" s="121">
        <v>0.3110352194102548</v>
      </c>
      <c r="G41" s="138"/>
      <c r="H41" s="138"/>
      <c r="I41" s="138"/>
      <c r="J41" s="138"/>
      <c r="K41" s="138"/>
      <c r="L41" s="138"/>
      <c r="M41" s="138"/>
      <c r="N41" s="138"/>
      <c r="O41" s="138"/>
      <c r="P41" s="138"/>
      <c r="Q41" s="138"/>
      <c r="R41" s="138"/>
      <c r="S41" s="138"/>
      <c r="T41" s="131">
        <f t="shared" si="1"/>
        <v>0</v>
      </c>
      <c r="U41" s="138"/>
      <c r="V41" s="1"/>
    </row>
    <row r="42" spans="1:22" x14ac:dyDescent="0.25">
      <c r="A42" s="45" t="s">
        <v>2166</v>
      </c>
      <c r="B42" s="39" t="s">
        <v>1723</v>
      </c>
      <c r="C42" s="105">
        <v>355</v>
      </c>
      <c r="D42" s="105">
        <v>563</v>
      </c>
      <c r="E42" s="105">
        <f t="shared" si="0"/>
        <v>459</v>
      </c>
      <c r="F42" s="121">
        <v>3.0088865877489449E-2</v>
      </c>
      <c r="G42" s="138"/>
      <c r="H42" s="138"/>
      <c r="I42" s="138"/>
      <c r="J42" s="138"/>
      <c r="K42" s="138"/>
      <c r="L42" s="138"/>
      <c r="M42" s="138"/>
      <c r="N42" s="138"/>
      <c r="O42" s="138"/>
      <c r="P42" s="138"/>
      <c r="Q42" s="138"/>
      <c r="R42" s="138"/>
      <c r="S42" s="138"/>
      <c r="T42" s="131">
        <f t="shared" si="1"/>
        <v>0</v>
      </c>
      <c r="U42" s="138"/>
      <c r="V42" s="1"/>
    </row>
    <row r="43" spans="1:22" x14ac:dyDescent="0.25">
      <c r="A43" s="45" t="s">
        <v>2167</v>
      </c>
      <c r="B43" s="39" t="s">
        <v>1724</v>
      </c>
      <c r="C43" s="105">
        <v>139</v>
      </c>
      <c r="D43" s="105">
        <v>184</v>
      </c>
      <c r="E43" s="105">
        <f t="shared" si="0"/>
        <v>161.5</v>
      </c>
      <c r="F43" s="121">
        <v>3.2408642385050986E-2</v>
      </c>
      <c r="G43" s="138"/>
      <c r="H43" s="138"/>
      <c r="I43" s="138"/>
      <c r="J43" s="138"/>
      <c r="K43" s="138"/>
      <c r="L43" s="138"/>
      <c r="M43" s="138"/>
      <c r="N43" s="138"/>
      <c r="O43" s="138"/>
      <c r="P43" s="138"/>
      <c r="Q43" s="138"/>
      <c r="R43" s="138"/>
      <c r="S43" s="138"/>
      <c r="T43" s="131">
        <f t="shared" si="1"/>
        <v>0</v>
      </c>
      <c r="U43" s="138"/>
      <c r="V43" s="1"/>
    </row>
    <row r="44" spans="1:22" x14ac:dyDescent="0.25">
      <c r="A44" s="45" t="s">
        <v>2168</v>
      </c>
      <c r="B44" s="39" t="s">
        <v>1725</v>
      </c>
      <c r="C44" s="105">
        <v>2722</v>
      </c>
      <c r="D44" s="105">
        <v>5279</v>
      </c>
      <c r="E44" s="105">
        <f t="shared" si="0"/>
        <v>4000.5</v>
      </c>
      <c r="F44" s="121">
        <v>2.6986482813850004E-2</v>
      </c>
      <c r="G44" s="138"/>
      <c r="H44" s="138"/>
      <c r="I44" s="138"/>
      <c r="J44" s="138"/>
      <c r="K44" s="138"/>
      <c r="L44" s="138"/>
      <c r="M44" s="138"/>
      <c r="N44" s="138"/>
      <c r="O44" s="138"/>
      <c r="P44" s="138"/>
      <c r="Q44" s="138"/>
      <c r="R44" s="138"/>
      <c r="S44" s="138"/>
      <c r="T44" s="131">
        <f t="shared" si="1"/>
        <v>0</v>
      </c>
      <c r="U44" s="138"/>
      <c r="V44" s="1"/>
    </row>
    <row r="45" spans="1:22" x14ac:dyDescent="0.25">
      <c r="A45" s="45" t="s">
        <v>2169</v>
      </c>
      <c r="B45" s="39" t="s">
        <v>1726</v>
      </c>
      <c r="C45" s="105">
        <v>86</v>
      </c>
      <c r="D45" s="105">
        <v>99</v>
      </c>
      <c r="E45" s="105">
        <f t="shared" si="0"/>
        <v>92.5</v>
      </c>
      <c r="F45" s="121">
        <v>0.42074377833224091</v>
      </c>
      <c r="G45" s="138"/>
      <c r="H45" s="138"/>
      <c r="I45" s="138"/>
      <c r="J45" s="138"/>
      <c r="K45" s="138"/>
      <c r="L45" s="138"/>
      <c r="M45" s="138"/>
      <c r="N45" s="138"/>
      <c r="O45" s="138"/>
      <c r="P45" s="138"/>
      <c r="Q45" s="138"/>
      <c r="R45" s="138"/>
      <c r="S45" s="138"/>
      <c r="T45" s="131">
        <f t="shared" si="1"/>
        <v>0</v>
      </c>
      <c r="U45" s="138"/>
      <c r="V45" s="1"/>
    </row>
    <row r="46" spans="1:22" x14ac:dyDescent="0.25">
      <c r="A46" s="45" t="s">
        <v>2170</v>
      </c>
      <c r="B46" s="39" t="s">
        <v>1727</v>
      </c>
      <c r="C46" s="105">
        <v>719</v>
      </c>
      <c r="D46" s="105">
        <v>942</v>
      </c>
      <c r="E46" s="105">
        <f t="shared" si="0"/>
        <v>830.5</v>
      </c>
      <c r="F46" s="121">
        <v>0.37498203948461861</v>
      </c>
      <c r="G46" s="138"/>
      <c r="H46" s="138"/>
      <c r="I46" s="138"/>
      <c r="J46" s="138"/>
      <c r="K46" s="138"/>
      <c r="L46" s="138"/>
      <c r="M46" s="138"/>
      <c r="N46" s="138"/>
      <c r="O46" s="138"/>
      <c r="P46" s="138"/>
      <c r="Q46" s="138"/>
      <c r="R46" s="138"/>
      <c r="S46" s="138"/>
      <c r="T46" s="131">
        <f t="shared" si="1"/>
        <v>0</v>
      </c>
      <c r="U46" s="138"/>
      <c r="V46" s="1"/>
    </row>
    <row r="47" spans="1:22" x14ac:dyDescent="0.25">
      <c r="A47" s="45" t="s">
        <v>2171</v>
      </c>
      <c r="B47" s="39" t="s">
        <v>1728</v>
      </c>
      <c r="C47" s="105">
        <v>76</v>
      </c>
      <c r="D47" s="105">
        <v>178</v>
      </c>
      <c r="E47" s="105">
        <f t="shared" si="0"/>
        <v>127</v>
      </c>
      <c r="F47" s="121">
        <v>0.28996760405167604</v>
      </c>
      <c r="G47" s="138"/>
      <c r="H47" s="138"/>
      <c r="I47" s="138"/>
      <c r="J47" s="138"/>
      <c r="K47" s="138"/>
      <c r="L47" s="138"/>
      <c r="M47" s="138"/>
      <c r="N47" s="138"/>
      <c r="O47" s="138"/>
      <c r="P47" s="138"/>
      <c r="Q47" s="138"/>
      <c r="R47" s="138"/>
      <c r="S47" s="138"/>
      <c r="T47" s="131">
        <f t="shared" si="1"/>
        <v>0</v>
      </c>
      <c r="U47" s="138"/>
      <c r="V47" s="1"/>
    </row>
    <row r="48" spans="1:22" x14ac:dyDescent="0.25">
      <c r="A48" s="45" t="s">
        <v>2172</v>
      </c>
      <c r="B48" s="39" t="s">
        <v>1729</v>
      </c>
      <c r="C48" s="105">
        <v>730</v>
      </c>
      <c r="D48" s="105">
        <v>930</v>
      </c>
      <c r="E48" s="105">
        <f t="shared" si="0"/>
        <v>830</v>
      </c>
      <c r="F48" s="121">
        <v>0.14460595761313966</v>
      </c>
      <c r="G48" s="138"/>
      <c r="H48" s="138"/>
      <c r="I48" s="138"/>
      <c r="J48" s="138"/>
      <c r="K48" s="138"/>
      <c r="L48" s="138"/>
      <c r="M48" s="138"/>
      <c r="N48" s="138"/>
      <c r="O48" s="138"/>
      <c r="P48" s="138"/>
      <c r="Q48" s="138"/>
      <c r="R48" s="138"/>
      <c r="S48" s="138"/>
      <c r="T48" s="131">
        <f t="shared" si="1"/>
        <v>0</v>
      </c>
      <c r="U48" s="138"/>
      <c r="V48" s="1"/>
    </row>
    <row r="49" spans="1:22" x14ac:dyDescent="0.25">
      <c r="A49" s="45" t="s">
        <v>2173</v>
      </c>
      <c r="B49" s="39" t="s">
        <v>1730</v>
      </c>
      <c r="C49" s="105">
        <v>92</v>
      </c>
      <c r="D49" s="105">
        <v>138</v>
      </c>
      <c r="E49" s="105">
        <f t="shared" si="0"/>
        <v>115</v>
      </c>
      <c r="F49" s="121">
        <v>4.1383350213824374E-2</v>
      </c>
      <c r="G49" s="138"/>
      <c r="H49" s="138"/>
      <c r="I49" s="138"/>
      <c r="J49" s="138"/>
      <c r="K49" s="138"/>
      <c r="L49" s="138"/>
      <c r="M49" s="138"/>
      <c r="N49" s="138"/>
      <c r="O49" s="138"/>
      <c r="P49" s="138"/>
      <c r="Q49" s="138"/>
      <c r="R49" s="138"/>
      <c r="S49" s="138"/>
      <c r="T49" s="131">
        <f t="shared" si="1"/>
        <v>0</v>
      </c>
      <c r="U49" s="138"/>
      <c r="V49" s="1"/>
    </row>
    <row r="50" spans="1:22" x14ac:dyDescent="0.25">
      <c r="A50" s="45" t="s">
        <v>2174</v>
      </c>
      <c r="B50" s="39" t="s">
        <v>1731</v>
      </c>
      <c r="C50" s="105">
        <v>6700</v>
      </c>
      <c r="D50" s="105">
        <v>18120</v>
      </c>
      <c r="E50" s="105">
        <f t="shared" si="0"/>
        <v>12410</v>
      </c>
      <c r="F50" s="121">
        <v>0.10791509341548558</v>
      </c>
      <c r="G50" s="138"/>
      <c r="H50" s="138"/>
      <c r="I50" s="138"/>
      <c r="J50" s="138"/>
      <c r="K50" s="138"/>
      <c r="L50" s="138"/>
      <c r="M50" s="138"/>
      <c r="N50" s="138"/>
      <c r="O50" s="138"/>
      <c r="P50" s="138"/>
      <c r="Q50" s="138"/>
      <c r="R50" s="138"/>
      <c r="S50" s="138"/>
      <c r="T50" s="131">
        <f t="shared" si="1"/>
        <v>0</v>
      </c>
      <c r="U50" s="138"/>
      <c r="V50" s="1"/>
    </row>
    <row r="51" spans="1:22" x14ac:dyDescent="0.25">
      <c r="A51" s="45">
        <v>255394</v>
      </c>
      <c r="B51" s="39" t="s">
        <v>1732</v>
      </c>
      <c r="C51" s="105">
        <v>16350</v>
      </c>
      <c r="D51" s="105">
        <v>13080</v>
      </c>
      <c r="E51" s="105">
        <f t="shared" si="0"/>
        <v>14715</v>
      </c>
      <c r="F51" s="121">
        <v>0.19521599877570031</v>
      </c>
      <c r="G51" s="138"/>
      <c r="H51" s="138"/>
      <c r="I51" s="138"/>
      <c r="J51" s="138"/>
      <c r="K51" s="138"/>
      <c r="L51" s="138"/>
      <c r="M51" s="138"/>
      <c r="N51" s="138"/>
      <c r="O51" s="138"/>
      <c r="P51" s="138"/>
      <c r="Q51" s="138"/>
      <c r="R51" s="138"/>
      <c r="S51" s="138"/>
      <c r="T51" s="131">
        <f t="shared" si="1"/>
        <v>0</v>
      </c>
      <c r="U51" s="138"/>
      <c r="V51" s="1"/>
    </row>
    <row r="52" spans="1:22" x14ac:dyDescent="0.25">
      <c r="A52" s="45" t="s">
        <v>2175</v>
      </c>
      <c r="B52" s="39" t="s">
        <v>1733</v>
      </c>
      <c r="C52" s="105">
        <v>4287</v>
      </c>
      <c r="D52" s="105">
        <v>11481</v>
      </c>
      <c r="E52" s="105">
        <f t="shared" si="0"/>
        <v>7884</v>
      </c>
      <c r="F52" s="121">
        <v>0.24258922356929064</v>
      </c>
      <c r="G52" s="138"/>
      <c r="H52" s="138"/>
      <c r="I52" s="138"/>
      <c r="J52" s="138"/>
      <c r="K52" s="138"/>
      <c r="L52" s="138"/>
      <c r="M52" s="138"/>
      <c r="N52" s="138"/>
      <c r="O52" s="138"/>
      <c r="P52" s="138"/>
      <c r="Q52" s="138"/>
      <c r="R52" s="138"/>
      <c r="S52" s="138"/>
      <c r="T52" s="131">
        <f t="shared" si="1"/>
        <v>0</v>
      </c>
      <c r="U52" s="138"/>
      <c r="V52" s="1"/>
    </row>
    <row r="53" spans="1:22" x14ac:dyDescent="0.25">
      <c r="A53" s="45">
        <v>778494</v>
      </c>
      <c r="B53" s="39" t="s">
        <v>1734</v>
      </c>
      <c r="C53" s="105">
        <v>5234</v>
      </c>
      <c r="D53" s="105">
        <v>8088</v>
      </c>
      <c r="E53" s="105">
        <f t="shared" si="0"/>
        <v>6661</v>
      </c>
      <c r="F53" s="121">
        <v>7.9643904206749036E-2</v>
      </c>
      <c r="G53" s="138"/>
      <c r="H53" s="138"/>
      <c r="I53" s="138"/>
      <c r="J53" s="138"/>
      <c r="K53" s="138"/>
      <c r="L53" s="138"/>
      <c r="M53" s="138"/>
      <c r="N53" s="138"/>
      <c r="O53" s="138"/>
      <c r="P53" s="138"/>
      <c r="Q53" s="138"/>
      <c r="R53" s="138"/>
      <c r="S53" s="138"/>
      <c r="T53" s="131">
        <f t="shared" si="1"/>
        <v>0</v>
      </c>
      <c r="U53" s="138"/>
      <c r="V53" s="1"/>
    </row>
    <row r="54" spans="1:22" x14ac:dyDescent="0.25">
      <c r="A54" s="45">
        <v>808106</v>
      </c>
      <c r="B54" s="39" t="s">
        <v>1735</v>
      </c>
      <c r="C54" s="105">
        <v>606</v>
      </c>
      <c r="D54" s="105">
        <v>713</v>
      </c>
      <c r="E54" s="105">
        <f t="shared" si="0"/>
        <v>659.5</v>
      </c>
      <c r="F54" s="121">
        <v>9.8816592822679301E-4</v>
      </c>
      <c r="G54" s="138"/>
      <c r="H54" s="138"/>
      <c r="I54" s="138"/>
      <c r="J54" s="138"/>
      <c r="K54" s="138"/>
      <c r="L54" s="138"/>
      <c r="M54" s="138"/>
      <c r="N54" s="138"/>
      <c r="O54" s="138"/>
      <c r="P54" s="138"/>
      <c r="Q54" s="138"/>
      <c r="R54" s="138"/>
      <c r="S54" s="138"/>
      <c r="T54" s="131">
        <f t="shared" si="1"/>
        <v>0</v>
      </c>
      <c r="U54" s="138"/>
      <c r="V54" s="1"/>
    </row>
    <row r="55" spans="1:22" x14ac:dyDescent="0.25">
      <c r="A55" s="45">
        <v>255383</v>
      </c>
      <c r="B55" s="39" t="s">
        <v>1736</v>
      </c>
      <c r="C55" s="105">
        <v>15705</v>
      </c>
      <c r="D55" s="105">
        <v>22434</v>
      </c>
      <c r="E55" s="105">
        <f t="shared" si="0"/>
        <v>19069.5</v>
      </c>
      <c r="F55" s="121">
        <v>2.721228949539093E-2</v>
      </c>
      <c r="G55" s="138"/>
      <c r="H55" s="138"/>
      <c r="I55" s="138"/>
      <c r="J55" s="138"/>
      <c r="K55" s="138"/>
      <c r="L55" s="138"/>
      <c r="M55" s="138"/>
      <c r="N55" s="138"/>
      <c r="O55" s="138"/>
      <c r="P55" s="138"/>
      <c r="Q55" s="138"/>
      <c r="R55" s="138"/>
      <c r="S55" s="138"/>
      <c r="T55" s="131">
        <f t="shared" si="1"/>
        <v>0</v>
      </c>
      <c r="U55" s="138"/>
      <c r="V55" s="1"/>
    </row>
    <row r="56" spans="1:22" x14ac:dyDescent="0.25">
      <c r="A56" s="45" t="s">
        <v>2176</v>
      </c>
      <c r="B56" s="39" t="s">
        <v>1737</v>
      </c>
      <c r="C56" s="105">
        <v>66</v>
      </c>
      <c r="D56" s="105">
        <v>79</v>
      </c>
      <c r="E56" s="105">
        <f t="shared" si="0"/>
        <v>72.5</v>
      </c>
      <c r="F56" s="121">
        <v>0.53151511329538736</v>
      </c>
      <c r="G56" s="138"/>
      <c r="H56" s="138"/>
      <c r="I56" s="138"/>
      <c r="J56" s="138"/>
      <c r="K56" s="138"/>
      <c r="L56" s="138"/>
      <c r="M56" s="138"/>
      <c r="N56" s="138"/>
      <c r="O56" s="138"/>
      <c r="P56" s="138"/>
      <c r="Q56" s="138"/>
      <c r="R56" s="138"/>
      <c r="S56" s="138"/>
      <c r="T56" s="131">
        <f t="shared" si="1"/>
        <v>0</v>
      </c>
      <c r="U56" s="138"/>
      <c r="V56" s="1"/>
    </row>
    <row r="57" spans="1:22" x14ac:dyDescent="0.25">
      <c r="A57" s="45" t="s">
        <v>2177</v>
      </c>
      <c r="B57" s="39" t="s">
        <v>1738</v>
      </c>
      <c r="C57" s="105">
        <v>12813</v>
      </c>
      <c r="D57" s="105">
        <v>8862</v>
      </c>
      <c r="E57" s="105">
        <f t="shared" si="0"/>
        <v>10837.5</v>
      </c>
      <c r="F57" s="121">
        <v>0.26455117921649784</v>
      </c>
      <c r="G57" s="138"/>
      <c r="H57" s="138"/>
      <c r="I57" s="138"/>
      <c r="J57" s="138"/>
      <c r="K57" s="138"/>
      <c r="L57" s="138"/>
      <c r="M57" s="138"/>
      <c r="N57" s="138"/>
      <c r="O57" s="138"/>
      <c r="P57" s="138"/>
      <c r="Q57" s="138"/>
      <c r="R57" s="138"/>
      <c r="S57" s="138"/>
      <c r="T57" s="131">
        <f t="shared" si="1"/>
        <v>0</v>
      </c>
      <c r="U57" s="138"/>
      <c r="V57" s="1"/>
    </row>
    <row r="58" spans="1:22" x14ac:dyDescent="0.25">
      <c r="A58" s="45">
        <v>225611</v>
      </c>
      <c r="B58" s="39" t="s">
        <v>1739</v>
      </c>
      <c r="C58" s="105">
        <v>12998</v>
      </c>
      <c r="D58" s="105">
        <v>9326</v>
      </c>
      <c r="E58" s="105">
        <f t="shared" si="0"/>
        <v>11162</v>
      </c>
      <c r="F58" s="121">
        <v>23.392113917935511</v>
      </c>
      <c r="G58" s="138"/>
      <c r="H58" s="138"/>
      <c r="I58" s="138"/>
      <c r="J58" s="138"/>
      <c r="K58" s="138"/>
      <c r="L58" s="138"/>
      <c r="M58" s="138"/>
      <c r="N58" s="138"/>
      <c r="O58" s="138"/>
      <c r="P58" s="138"/>
      <c r="Q58" s="138"/>
      <c r="R58" s="138"/>
      <c r="S58" s="138"/>
      <c r="T58" s="131">
        <f t="shared" si="1"/>
        <v>0</v>
      </c>
      <c r="U58" s="138"/>
      <c r="V58" s="1"/>
    </row>
    <row r="59" spans="1:22" x14ac:dyDescent="0.25">
      <c r="A59" s="45">
        <v>225631</v>
      </c>
      <c r="B59" s="39" t="s">
        <v>1740</v>
      </c>
      <c r="C59" s="105">
        <v>113</v>
      </c>
      <c r="D59" s="105">
        <v>347</v>
      </c>
      <c r="E59" s="105">
        <f t="shared" si="0"/>
        <v>230</v>
      </c>
      <c r="F59" s="121">
        <v>2.646725635301168E-2</v>
      </c>
      <c r="G59" s="138"/>
      <c r="H59" s="138"/>
      <c r="I59" s="138"/>
      <c r="J59" s="138"/>
      <c r="K59" s="138"/>
      <c r="L59" s="138"/>
      <c r="M59" s="138"/>
      <c r="N59" s="138"/>
      <c r="O59" s="138"/>
      <c r="P59" s="138"/>
      <c r="Q59" s="138"/>
      <c r="R59" s="138"/>
      <c r="S59" s="138"/>
      <c r="T59" s="131">
        <f t="shared" si="1"/>
        <v>0</v>
      </c>
      <c r="U59" s="138"/>
      <c r="V59" s="1"/>
    </row>
    <row r="60" spans="1:22" x14ac:dyDescent="0.25">
      <c r="A60" s="45">
        <v>211005</v>
      </c>
      <c r="B60" s="39" t="s">
        <v>1741</v>
      </c>
      <c r="C60" s="105">
        <v>6550</v>
      </c>
      <c r="D60" s="105">
        <v>9522</v>
      </c>
      <c r="E60" s="105">
        <f t="shared" si="0"/>
        <v>8036</v>
      </c>
      <c r="F60" s="121">
        <v>5.1065852981621522E-2</v>
      </c>
      <c r="G60" s="138"/>
      <c r="H60" s="138"/>
      <c r="I60" s="138"/>
      <c r="J60" s="138"/>
      <c r="K60" s="138"/>
      <c r="L60" s="138"/>
      <c r="M60" s="138"/>
      <c r="N60" s="138"/>
      <c r="O60" s="138"/>
      <c r="P60" s="138"/>
      <c r="Q60" s="138"/>
      <c r="R60" s="138"/>
      <c r="S60" s="138"/>
      <c r="T60" s="131">
        <f t="shared" si="1"/>
        <v>0</v>
      </c>
      <c r="U60" s="138"/>
      <c r="V60" s="1"/>
    </row>
    <row r="61" spans="1:22" x14ac:dyDescent="0.25">
      <c r="A61" s="45" t="s">
        <v>2178</v>
      </c>
      <c r="B61" s="39" t="s">
        <v>1742</v>
      </c>
      <c r="C61" s="105">
        <v>4804</v>
      </c>
      <c r="D61" s="105">
        <v>7680</v>
      </c>
      <c r="E61" s="105">
        <f t="shared" si="0"/>
        <v>6242</v>
      </c>
      <c r="F61" s="121">
        <v>7.9816154443366705E-2</v>
      </c>
      <c r="G61" s="138"/>
      <c r="H61" s="138"/>
      <c r="I61" s="138"/>
      <c r="J61" s="138"/>
      <c r="K61" s="138"/>
      <c r="L61" s="138"/>
      <c r="M61" s="138"/>
      <c r="N61" s="138"/>
      <c r="O61" s="138"/>
      <c r="P61" s="138"/>
      <c r="Q61" s="138"/>
      <c r="R61" s="138"/>
      <c r="S61" s="138"/>
      <c r="T61" s="131">
        <f t="shared" si="1"/>
        <v>0</v>
      </c>
      <c r="U61" s="138"/>
      <c r="V61" s="1"/>
    </row>
    <row r="62" spans="1:22" x14ac:dyDescent="0.25">
      <c r="A62" s="45" t="s">
        <v>2179</v>
      </c>
      <c r="B62" s="39" t="s">
        <v>1743</v>
      </c>
      <c r="C62" s="105">
        <v>93</v>
      </c>
      <c r="D62" s="105">
        <v>115</v>
      </c>
      <c r="E62" s="105">
        <f t="shared" si="0"/>
        <v>104</v>
      </c>
      <c r="F62" s="121">
        <v>7.7775390451901932E-2</v>
      </c>
      <c r="G62" s="138"/>
      <c r="H62" s="138"/>
      <c r="I62" s="138"/>
      <c r="J62" s="138"/>
      <c r="K62" s="138"/>
      <c r="L62" s="138"/>
      <c r="M62" s="138"/>
      <c r="N62" s="138"/>
      <c r="O62" s="138"/>
      <c r="P62" s="138"/>
      <c r="Q62" s="138"/>
      <c r="R62" s="138"/>
      <c r="S62" s="138"/>
      <c r="T62" s="131">
        <f t="shared" si="1"/>
        <v>0</v>
      </c>
      <c r="U62" s="138"/>
      <c r="V62" s="1"/>
    </row>
    <row r="63" spans="1:22" x14ac:dyDescent="0.25">
      <c r="A63" s="45">
        <v>808014</v>
      </c>
      <c r="B63" s="39" t="s">
        <v>1744</v>
      </c>
      <c r="C63" s="105">
        <v>4920</v>
      </c>
      <c r="D63" s="105">
        <v>11980</v>
      </c>
      <c r="E63" s="105">
        <f t="shared" si="0"/>
        <v>8450</v>
      </c>
      <c r="F63" s="121">
        <v>1.8652528233377645E-2</v>
      </c>
      <c r="G63" s="138"/>
      <c r="H63" s="138"/>
      <c r="I63" s="138"/>
      <c r="J63" s="138"/>
      <c r="K63" s="138"/>
      <c r="L63" s="138"/>
      <c r="M63" s="138"/>
      <c r="N63" s="138"/>
      <c r="O63" s="138"/>
      <c r="P63" s="138"/>
      <c r="Q63" s="138"/>
      <c r="R63" s="138"/>
      <c r="S63" s="138"/>
      <c r="T63" s="131">
        <f t="shared" si="1"/>
        <v>0</v>
      </c>
      <c r="U63" s="138"/>
      <c r="V63" s="1"/>
    </row>
    <row r="64" spans="1:22" x14ac:dyDescent="0.25">
      <c r="A64" s="45">
        <v>148005</v>
      </c>
      <c r="B64" s="39" t="s">
        <v>1745</v>
      </c>
      <c r="C64" s="105">
        <v>181</v>
      </c>
      <c r="D64" s="105">
        <v>248</v>
      </c>
      <c r="E64" s="105">
        <f t="shared" si="0"/>
        <v>214.5</v>
      </c>
      <c r="F64" s="121">
        <v>0.22391834047219691</v>
      </c>
      <c r="G64" s="138"/>
      <c r="H64" s="138"/>
      <c r="I64" s="138"/>
      <c r="J64" s="138"/>
      <c r="K64" s="138"/>
      <c r="L64" s="138"/>
      <c r="M64" s="138"/>
      <c r="N64" s="138"/>
      <c r="O64" s="138"/>
      <c r="P64" s="138"/>
      <c r="Q64" s="138"/>
      <c r="R64" s="138"/>
      <c r="S64" s="138"/>
      <c r="T64" s="131">
        <f t="shared" si="1"/>
        <v>0</v>
      </c>
      <c r="U64" s="138"/>
      <c r="V64" s="1"/>
    </row>
    <row r="65" spans="1:22" x14ac:dyDescent="0.25">
      <c r="A65" s="45" t="s">
        <v>2180</v>
      </c>
      <c r="B65" s="39" t="s">
        <v>1746</v>
      </c>
      <c r="C65" s="105">
        <v>57</v>
      </c>
      <c r="D65" s="105">
        <v>112</v>
      </c>
      <c r="E65" s="105">
        <f t="shared" si="0"/>
        <v>84.5</v>
      </c>
      <c r="F65" s="121">
        <v>0.16504661345897795</v>
      </c>
      <c r="G65" s="138"/>
      <c r="H65" s="138"/>
      <c r="I65" s="138"/>
      <c r="J65" s="138"/>
      <c r="K65" s="138"/>
      <c r="L65" s="138"/>
      <c r="M65" s="138"/>
      <c r="N65" s="138"/>
      <c r="O65" s="138"/>
      <c r="P65" s="138"/>
      <c r="Q65" s="138"/>
      <c r="R65" s="138"/>
      <c r="S65" s="138"/>
      <c r="T65" s="131">
        <f t="shared" si="1"/>
        <v>0</v>
      </c>
      <c r="U65" s="138"/>
      <c r="V65" s="1"/>
    </row>
    <row r="66" spans="1:22" x14ac:dyDescent="0.25">
      <c r="A66" s="45" t="s">
        <v>2181</v>
      </c>
      <c r="B66" s="39" t="s">
        <v>1747</v>
      </c>
      <c r="C66" s="105">
        <v>113</v>
      </c>
      <c r="D66" s="105">
        <v>190</v>
      </c>
      <c r="E66" s="105">
        <f t="shared" si="0"/>
        <v>151.5</v>
      </c>
      <c r="F66" s="121">
        <v>3.4300870232924184E-2</v>
      </c>
      <c r="G66" s="138"/>
      <c r="H66" s="138"/>
      <c r="I66" s="138"/>
      <c r="J66" s="138"/>
      <c r="K66" s="138"/>
      <c r="L66" s="138"/>
      <c r="M66" s="138"/>
      <c r="N66" s="138"/>
      <c r="O66" s="138"/>
      <c r="P66" s="138"/>
      <c r="Q66" s="138"/>
      <c r="R66" s="138"/>
      <c r="S66" s="138"/>
      <c r="T66" s="131">
        <f t="shared" si="1"/>
        <v>0</v>
      </c>
      <c r="U66" s="138"/>
      <c r="V66" s="1"/>
    </row>
    <row r="67" spans="1:22" x14ac:dyDescent="0.25">
      <c r="A67" s="45" t="s">
        <v>2182</v>
      </c>
      <c r="B67" s="39" t="s">
        <v>1748</v>
      </c>
      <c r="C67" s="105">
        <v>5184</v>
      </c>
      <c r="D67" s="105">
        <v>6732</v>
      </c>
      <c r="E67" s="105">
        <f t="shared" si="0"/>
        <v>5958</v>
      </c>
      <c r="F67" s="121">
        <v>0.20452867449045337</v>
      </c>
      <c r="G67" s="138"/>
      <c r="H67" s="138"/>
      <c r="I67" s="138"/>
      <c r="J67" s="138"/>
      <c r="K67" s="138"/>
      <c r="L67" s="138"/>
      <c r="M67" s="138"/>
      <c r="N67" s="138"/>
      <c r="O67" s="138"/>
      <c r="P67" s="138"/>
      <c r="Q67" s="138"/>
      <c r="R67" s="138"/>
      <c r="S67" s="138"/>
      <c r="T67" s="131">
        <f t="shared" si="1"/>
        <v>0</v>
      </c>
      <c r="U67" s="138"/>
      <c r="V67" s="1"/>
    </row>
    <row r="68" spans="1:22" x14ac:dyDescent="0.25">
      <c r="A68" s="45" t="s">
        <v>2183</v>
      </c>
      <c r="B68" s="39" t="s">
        <v>1749</v>
      </c>
      <c r="C68" s="105">
        <v>47</v>
      </c>
      <c r="D68" s="105">
        <v>176</v>
      </c>
      <c r="E68" s="105">
        <f t="shared" si="0"/>
        <v>111.5</v>
      </c>
      <c r="F68" s="121">
        <v>1.2669057619808081E-2</v>
      </c>
      <c r="G68" s="138"/>
      <c r="H68" s="138"/>
      <c r="I68" s="138"/>
      <c r="J68" s="138"/>
      <c r="K68" s="138"/>
      <c r="L68" s="138"/>
      <c r="M68" s="138"/>
      <c r="N68" s="138"/>
      <c r="O68" s="138"/>
      <c r="P68" s="138"/>
      <c r="Q68" s="138"/>
      <c r="R68" s="138"/>
      <c r="S68" s="138"/>
      <c r="T68" s="131">
        <f t="shared" si="1"/>
        <v>0</v>
      </c>
      <c r="U68" s="138"/>
      <c r="V68" s="1"/>
    </row>
    <row r="69" spans="1:22" x14ac:dyDescent="0.25">
      <c r="A69" s="45" t="s">
        <v>2184</v>
      </c>
      <c r="B69" s="39" t="s">
        <v>1750</v>
      </c>
      <c r="C69" s="105">
        <v>59</v>
      </c>
      <c r="D69" s="105">
        <v>126</v>
      </c>
      <c r="E69" s="105">
        <f t="shared" si="0"/>
        <v>92.5</v>
      </c>
      <c r="F69" s="121">
        <v>0.2831525925964733</v>
      </c>
      <c r="G69" s="138"/>
      <c r="H69" s="138"/>
      <c r="I69" s="138"/>
      <c r="J69" s="138"/>
      <c r="K69" s="138"/>
      <c r="L69" s="138"/>
      <c r="M69" s="138"/>
      <c r="N69" s="138"/>
      <c r="O69" s="138"/>
      <c r="P69" s="138"/>
      <c r="Q69" s="138"/>
      <c r="R69" s="138"/>
      <c r="S69" s="138"/>
      <c r="T69" s="131">
        <f t="shared" si="1"/>
        <v>0</v>
      </c>
      <c r="U69" s="138"/>
      <c r="V69" s="1"/>
    </row>
    <row r="70" spans="1:22" x14ac:dyDescent="0.25">
      <c r="A70" s="45" t="s">
        <v>2185</v>
      </c>
      <c r="B70" s="39" t="s">
        <v>1751</v>
      </c>
      <c r="C70" s="105">
        <v>12082</v>
      </c>
      <c r="D70" s="105">
        <v>6175</v>
      </c>
      <c r="E70" s="105">
        <f t="shared" si="0"/>
        <v>9128.5</v>
      </c>
      <c r="F70" s="121">
        <v>5.3733997310733826E-2</v>
      </c>
      <c r="G70" s="138"/>
      <c r="H70" s="138"/>
      <c r="I70" s="138"/>
      <c r="J70" s="138"/>
      <c r="K70" s="138"/>
      <c r="L70" s="138"/>
      <c r="M70" s="138"/>
      <c r="N70" s="138"/>
      <c r="O70" s="138"/>
      <c r="P70" s="138"/>
      <c r="Q70" s="138"/>
      <c r="R70" s="138"/>
      <c r="S70" s="138"/>
      <c r="T70" s="131">
        <f t="shared" si="1"/>
        <v>0</v>
      </c>
      <c r="U70" s="138"/>
      <c r="V70" s="1"/>
    </row>
    <row r="71" spans="1:22" x14ac:dyDescent="0.25">
      <c r="A71" s="45" t="s">
        <v>2186</v>
      </c>
      <c r="B71" s="39" t="s">
        <v>1752</v>
      </c>
      <c r="C71" s="105">
        <v>3202</v>
      </c>
      <c r="D71" s="105">
        <v>8077</v>
      </c>
      <c r="E71" s="105">
        <f t="shared" si="0"/>
        <v>5639.5</v>
      </c>
      <c r="F71" s="121">
        <v>1.0185243644423874</v>
      </c>
      <c r="G71" s="138"/>
      <c r="H71" s="138"/>
      <c r="I71" s="138"/>
      <c r="J71" s="138"/>
      <c r="K71" s="138"/>
      <c r="L71" s="138"/>
      <c r="M71" s="138"/>
      <c r="N71" s="138"/>
      <c r="O71" s="138"/>
      <c r="P71" s="138"/>
      <c r="Q71" s="138"/>
      <c r="R71" s="138"/>
      <c r="S71" s="138"/>
      <c r="T71" s="131">
        <f t="shared" si="1"/>
        <v>0</v>
      </c>
      <c r="U71" s="138"/>
      <c r="V71" s="1"/>
    </row>
    <row r="72" spans="1:22" x14ac:dyDescent="0.25">
      <c r="A72" s="45">
        <v>148534</v>
      </c>
      <c r="B72" s="39" t="s">
        <v>1753</v>
      </c>
      <c r="C72" s="105">
        <v>333</v>
      </c>
      <c r="D72" s="105">
        <v>529</v>
      </c>
      <c r="E72" s="105">
        <f t="shared" si="0"/>
        <v>431</v>
      </c>
      <c r="F72" s="121">
        <v>0.12928083372370705</v>
      </c>
      <c r="G72" s="138"/>
      <c r="H72" s="138"/>
      <c r="I72" s="138"/>
      <c r="J72" s="138"/>
      <c r="K72" s="138"/>
      <c r="L72" s="138"/>
      <c r="M72" s="138"/>
      <c r="N72" s="138"/>
      <c r="O72" s="138"/>
      <c r="P72" s="138"/>
      <c r="Q72" s="138"/>
      <c r="R72" s="138"/>
      <c r="S72" s="138"/>
      <c r="T72" s="131">
        <f t="shared" si="1"/>
        <v>0</v>
      </c>
      <c r="U72" s="138"/>
      <c r="V72" s="1"/>
    </row>
    <row r="73" spans="1:22" x14ac:dyDescent="0.25">
      <c r="A73" s="45" t="s">
        <v>2187</v>
      </c>
      <c r="B73" s="39" t="s">
        <v>1754</v>
      </c>
      <c r="C73" s="105">
        <v>34</v>
      </c>
      <c r="D73" s="105">
        <v>52</v>
      </c>
      <c r="E73" s="105">
        <f t="shared" si="0"/>
        <v>43</v>
      </c>
      <c r="F73" s="121">
        <v>2.4189757163479854E-2</v>
      </c>
      <c r="G73" s="138"/>
      <c r="H73" s="138"/>
      <c r="I73" s="138"/>
      <c r="J73" s="138"/>
      <c r="K73" s="138"/>
      <c r="L73" s="138"/>
      <c r="M73" s="138"/>
      <c r="N73" s="138"/>
      <c r="O73" s="138"/>
      <c r="P73" s="138"/>
      <c r="Q73" s="138"/>
      <c r="R73" s="138"/>
      <c r="S73" s="138"/>
      <c r="T73" s="131">
        <f t="shared" si="1"/>
        <v>0</v>
      </c>
      <c r="U73" s="138"/>
      <c r="V73" s="1"/>
    </row>
    <row r="74" spans="1:22" x14ac:dyDescent="0.25">
      <c r="A74" s="45">
        <v>225096</v>
      </c>
      <c r="B74" s="39" t="s">
        <v>1755</v>
      </c>
      <c r="C74" s="105"/>
      <c r="D74" s="105">
        <v>6166</v>
      </c>
      <c r="E74" s="105">
        <f t="shared" ref="E74:E137" si="2">AVERAGE(C74:D74)</f>
        <v>6166</v>
      </c>
      <c r="F74" s="121">
        <v>2.1364874071030804</v>
      </c>
      <c r="G74" s="138"/>
      <c r="H74" s="138"/>
      <c r="I74" s="138"/>
      <c r="J74" s="138"/>
      <c r="K74" s="138"/>
      <c r="L74" s="138"/>
      <c r="M74" s="138"/>
      <c r="N74" s="138"/>
      <c r="O74" s="138"/>
      <c r="P74" s="138"/>
      <c r="Q74" s="138"/>
      <c r="R74" s="138"/>
      <c r="S74" s="138"/>
      <c r="T74" s="131">
        <f t="shared" ref="T74:T137" si="3">S74*E74</f>
        <v>0</v>
      </c>
      <c r="U74" s="138"/>
      <c r="V74" s="1"/>
    </row>
    <row r="75" spans="1:22" x14ac:dyDescent="0.25">
      <c r="A75" s="45" t="s">
        <v>2188</v>
      </c>
      <c r="B75" s="39" t="s">
        <v>1756</v>
      </c>
      <c r="C75" s="105">
        <v>1971</v>
      </c>
      <c r="D75" s="105">
        <v>5013</v>
      </c>
      <c r="E75" s="105">
        <f t="shared" si="2"/>
        <v>3492</v>
      </c>
      <c r="F75" s="121">
        <v>1.1307002383017827E-3</v>
      </c>
      <c r="G75" s="138"/>
      <c r="H75" s="138"/>
      <c r="I75" s="138"/>
      <c r="J75" s="138"/>
      <c r="K75" s="138"/>
      <c r="L75" s="138"/>
      <c r="M75" s="138"/>
      <c r="N75" s="138"/>
      <c r="O75" s="138"/>
      <c r="P75" s="138"/>
      <c r="Q75" s="138"/>
      <c r="R75" s="138"/>
      <c r="S75" s="138"/>
      <c r="T75" s="131">
        <f t="shared" si="3"/>
        <v>0</v>
      </c>
      <c r="U75" s="138"/>
      <c r="V75" s="1"/>
    </row>
    <row r="76" spans="1:22" x14ac:dyDescent="0.25">
      <c r="A76" s="45" t="s">
        <v>2189</v>
      </c>
      <c r="B76" s="39" t="s">
        <v>1757</v>
      </c>
      <c r="C76" s="105">
        <v>108</v>
      </c>
      <c r="D76" s="105">
        <v>140</v>
      </c>
      <c r="E76" s="105">
        <f t="shared" si="2"/>
        <v>124</v>
      </c>
      <c r="F76" s="121">
        <v>7.450966320496584E-3</v>
      </c>
      <c r="G76" s="138"/>
      <c r="H76" s="138"/>
      <c r="I76" s="138"/>
      <c r="J76" s="138"/>
      <c r="K76" s="138"/>
      <c r="L76" s="138"/>
      <c r="M76" s="138"/>
      <c r="N76" s="138"/>
      <c r="O76" s="138"/>
      <c r="P76" s="138"/>
      <c r="Q76" s="138"/>
      <c r="R76" s="138"/>
      <c r="S76" s="138"/>
      <c r="T76" s="131">
        <f t="shared" si="3"/>
        <v>0</v>
      </c>
      <c r="U76" s="138"/>
      <c r="V76" s="1"/>
    </row>
    <row r="77" spans="1:22" x14ac:dyDescent="0.25">
      <c r="A77" s="45">
        <v>899019</v>
      </c>
      <c r="B77" s="39" t="s">
        <v>1758</v>
      </c>
      <c r="C77" s="105">
        <v>1192</v>
      </c>
      <c r="D77" s="105">
        <v>1870</v>
      </c>
      <c r="E77" s="105">
        <f t="shared" si="2"/>
        <v>1531</v>
      </c>
      <c r="F77" s="121">
        <v>8.6369856003727964E-3</v>
      </c>
      <c r="G77" s="138"/>
      <c r="H77" s="138"/>
      <c r="I77" s="138"/>
      <c r="J77" s="138"/>
      <c r="K77" s="138"/>
      <c r="L77" s="138"/>
      <c r="M77" s="138"/>
      <c r="N77" s="138"/>
      <c r="O77" s="138"/>
      <c r="P77" s="138"/>
      <c r="Q77" s="138"/>
      <c r="R77" s="138"/>
      <c r="S77" s="138"/>
      <c r="T77" s="131">
        <f t="shared" si="3"/>
        <v>0</v>
      </c>
      <c r="U77" s="138"/>
      <c r="V77" s="1"/>
    </row>
    <row r="78" spans="1:22" x14ac:dyDescent="0.25">
      <c r="A78" s="45" t="s">
        <v>2190</v>
      </c>
      <c r="B78" s="39" t="s">
        <v>1759</v>
      </c>
      <c r="C78" s="105">
        <v>1860</v>
      </c>
      <c r="D78" s="105">
        <v>3990</v>
      </c>
      <c r="E78" s="105">
        <f t="shared" si="2"/>
        <v>2925</v>
      </c>
      <c r="F78" s="121">
        <v>0.11816201409886526</v>
      </c>
      <c r="G78" s="138"/>
      <c r="H78" s="138"/>
      <c r="I78" s="138"/>
      <c r="J78" s="138"/>
      <c r="K78" s="138"/>
      <c r="L78" s="138"/>
      <c r="M78" s="138"/>
      <c r="N78" s="138"/>
      <c r="O78" s="138"/>
      <c r="P78" s="138"/>
      <c r="Q78" s="138"/>
      <c r="R78" s="138"/>
      <c r="S78" s="138"/>
      <c r="T78" s="131">
        <f t="shared" si="3"/>
        <v>0</v>
      </c>
      <c r="U78" s="138"/>
      <c r="V78" s="1"/>
    </row>
    <row r="79" spans="1:22" x14ac:dyDescent="0.25">
      <c r="A79" s="45" t="s">
        <v>2191</v>
      </c>
      <c r="B79" s="39" t="s">
        <v>1760</v>
      </c>
      <c r="C79" s="105">
        <v>5860</v>
      </c>
      <c r="D79" s="105">
        <v>5050</v>
      </c>
      <c r="E79" s="105">
        <f t="shared" si="2"/>
        <v>5455</v>
      </c>
      <c r="F79" s="121">
        <v>0.11902707707213585</v>
      </c>
      <c r="G79" s="138"/>
      <c r="H79" s="138"/>
      <c r="I79" s="138"/>
      <c r="J79" s="138"/>
      <c r="K79" s="138"/>
      <c r="L79" s="138"/>
      <c r="M79" s="138"/>
      <c r="N79" s="138"/>
      <c r="O79" s="138"/>
      <c r="P79" s="138"/>
      <c r="Q79" s="138"/>
      <c r="R79" s="138"/>
      <c r="S79" s="138"/>
      <c r="T79" s="131">
        <f t="shared" si="3"/>
        <v>0</v>
      </c>
      <c r="U79" s="138"/>
      <c r="V79" s="1"/>
    </row>
    <row r="80" spans="1:22" x14ac:dyDescent="0.25">
      <c r="A80" s="45" t="s">
        <v>2192</v>
      </c>
      <c r="B80" s="39" t="s">
        <v>1761</v>
      </c>
      <c r="C80" s="105">
        <v>2676</v>
      </c>
      <c r="D80" s="105">
        <v>6016</v>
      </c>
      <c r="E80" s="105">
        <f t="shared" si="2"/>
        <v>4346</v>
      </c>
      <c r="F80" s="121">
        <v>5.0583168227337667E-2</v>
      </c>
      <c r="G80" s="138"/>
      <c r="H80" s="138"/>
      <c r="I80" s="138"/>
      <c r="J80" s="138"/>
      <c r="K80" s="138"/>
      <c r="L80" s="138"/>
      <c r="M80" s="138"/>
      <c r="N80" s="138"/>
      <c r="O80" s="138"/>
      <c r="P80" s="138"/>
      <c r="Q80" s="138"/>
      <c r="R80" s="138"/>
      <c r="S80" s="138"/>
      <c r="T80" s="131">
        <f t="shared" si="3"/>
        <v>0</v>
      </c>
      <c r="U80" s="138"/>
      <c r="V80" s="1"/>
    </row>
    <row r="81" spans="1:22" x14ac:dyDescent="0.25">
      <c r="A81" s="45" t="s">
        <v>2193</v>
      </c>
      <c r="B81" s="39" t="s">
        <v>1762</v>
      </c>
      <c r="C81" s="105">
        <v>80</v>
      </c>
      <c r="D81" s="105">
        <v>90</v>
      </c>
      <c r="E81" s="105">
        <f t="shared" si="2"/>
        <v>85</v>
      </c>
      <c r="F81" s="121">
        <v>2.5499038879228347E-3</v>
      </c>
      <c r="G81" s="138"/>
      <c r="H81" s="138"/>
      <c r="I81" s="138"/>
      <c r="J81" s="138"/>
      <c r="K81" s="138"/>
      <c r="L81" s="138"/>
      <c r="M81" s="138"/>
      <c r="N81" s="138"/>
      <c r="O81" s="138"/>
      <c r="P81" s="138"/>
      <c r="Q81" s="138"/>
      <c r="R81" s="138"/>
      <c r="S81" s="138"/>
      <c r="T81" s="131">
        <f t="shared" si="3"/>
        <v>0</v>
      </c>
      <c r="U81" s="138"/>
      <c r="V81" s="1"/>
    </row>
    <row r="82" spans="1:22" x14ac:dyDescent="0.25">
      <c r="A82" s="45" t="s">
        <v>2194</v>
      </c>
      <c r="B82" s="39" t="s">
        <v>1763</v>
      </c>
      <c r="C82" s="105">
        <v>39</v>
      </c>
      <c r="D82" s="105">
        <v>52</v>
      </c>
      <c r="E82" s="105">
        <f t="shared" si="2"/>
        <v>45.5</v>
      </c>
      <c r="F82" s="121">
        <v>8.7653838970837613E-3</v>
      </c>
      <c r="G82" s="138"/>
      <c r="H82" s="138"/>
      <c r="I82" s="138"/>
      <c r="J82" s="138"/>
      <c r="K82" s="138"/>
      <c r="L82" s="138"/>
      <c r="M82" s="138"/>
      <c r="N82" s="138"/>
      <c r="O82" s="138"/>
      <c r="P82" s="138"/>
      <c r="Q82" s="138"/>
      <c r="R82" s="138"/>
      <c r="S82" s="138"/>
      <c r="T82" s="131">
        <f t="shared" si="3"/>
        <v>0</v>
      </c>
      <c r="U82" s="138"/>
      <c r="V82" s="1"/>
    </row>
    <row r="83" spans="1:22" x14ac:dyDescent="0.25">
      <c r="A83" s="45" t="s">
        <v>2195</v>
      </c>
      <c r="B83" s="39" t="s">
        <v>1764</v>
      </c>
      <c r="C83" s="105">
        <v>5064</v>
      </c>
      <c r="D83" s="105">
        <v>4790</v>
      </c>
      <c r="E83" s="105">
        <f t="shared" si="2"/>
        <v>4927</v>
      </c>
      <c r="F83" s="121">
        <v>5.5590369762294936E-2</v>
      </c>
      <c r="G83" s="138"/>
      <c r="H83" s="138"/>
      <c r="I83" s="138"/>
      <c r="J83" s="138"/>
      <c r="K83" s="138"/>
      <c r="L83" s="138"/>
      <c r="M83" s="138"/>
      <c r="N83" s="138"/>
      <c r="O83" s="138"/>
      <c r="P83" s="138"/>
      <c r="Q83" s="138"/>
      <c r="R83" s="138"/>
      <c r="S83" s="138"/>
      <c r="T83" s="131">
        <f t="shared" si="3"/>
        <v>0</v>
      </c>
      <c r="U83" s="138"/>
      <c r="V83" s="1"/>
    </row>
    <row r="84" spans="1:22" x14ac:dyDescent="0.25">
      <c r="A84" s="45" t="s">
        <v>2196</v>
      </c>
      <c r="B84" s="39" t="s">
        <v>1765</v>
      </c>
      <c r="C84" s="105">
        <v>14</v>
      </c>
      <c r="D84" s="105">
        <v>45</v>
      </c>
      <c r="E84" s="105">
        <f t="shared" si="2"/>
        <v>29.5</v>
      </c>
      <c r="F84" s="121">
        <v>0.10492306333523102</v>
      </c>
      <c r="G84" s="138"/>
      <c r="H84" s="138"/>
      <c r="I84" s="138"/>
      <c r="J84" s="138"/>
      <c r="K84" s="138"/>
      <c r="L84" s="138"/>
      <c r="M84" s="138"/>
      <c r="N84" s="138"/>
      <c r="O84" s="138"/>
      <c r="P84" s="138"/>
      <c r="Q84" s="138"/>
      <c r="R84" s="138"/>
      <c r="S84" s="138"/>
      <c r="T84" s="131">
        <f t="shared" si="3"/>
        <v>0</v>
      </c>
      <c r="U84" s="138"/>
      <c r="V84" s="1"/>
    </row>
    <row r="85" spans="1:22" x14ac:dyDescent="0.25">
      <c r="A85" s="45" t="s">
        <v>2197</v>
      </c>
      <c r="B85" s="39" t="s">
        <v>1766</v>
      </c>
      <c r="C85" s="105">
        <v>28</v>
      </c>
      <c r="D85" s="105">
        <v>48</v>
      </c>
      <c r="E85" s="105">
        <f t="shared" si="2"/>
        <v>38</v>
      </c>
      <c r="F85" s="121">
        <v>1.2251737748701627E-2</v>
      </c>
      <c r="G85" s="138"/>
      <c r="H85" s="138"/>
      <c r="I85" s="138"/>
      <c r="J85" s="138"/>
      <c r="K85" s="138"/>
      <c r="L85" s="138"/>
      <c r="M85" s="138"/>
      <c r="N85" s="138"/>
      <c r="O85" s="138"/>
      <c r="P85" s="138"/>
      <c r="Q85" s="138"/>
      <c r="R85" s="138"/>
      <c r="S85" s="138"/>
      <c r="T85" s="131">
        <f t="shared" si="3"/>
        <v>0</v>
      </c>
      <c r="U85" s="138"/>
      <c r="V85" s="1"/>
    </row>
    <row r="86" spans="1:22" x14ac:dyDescent="0.25">
      <c r="A86" s="45" t="s">
        <v>2198</v>
      </c>
      <c r="B86" s="39" t="s">
        <v>1767</v>
      </c>
      <c r="C86" s="105">
        <v>53</v>
      </c>
      <c r="D86" s="105">
        <v>64</v>
      </c>
      <c r="E86" s="105">
        <f t="shared" si="2"/>
        <v>58.5</v>
      </c>
      <c r="F86" s="121">
        <v>4.2344108709495468E-2</v>
      </c>
      <c r="G86" s="138"/>
      <c r="H86" s="138"/>
      <c r="I86" s="138"/>
      <c r="J86" s="138"/>
      <c r="K86" s="138"/>
      <c r="L86" s="138"/>
      <c r="M86" s="138"/>
      <c r="N86" s="138"/>
      <c r="O86" s="138"/>
      <c r="P86" s="138"/>
      <c r="Q86" s="138"/>
      <c r="R86" s="138"/>
      <c r="S86" s="138"/>
      <c r="T86" s="131">
        <f t="shared" si="3"/>
        <v>0</v>
      </c>
      <c r="U86" s="138"/>
      <c r="V86" s="1"/>
    </row>
    <row r="87" spans="1:22" x14ac:dyDescent="0.25">
      <c r="A87" s="45" t="s">
        <v>2199</v>
      </c>
      <c r="B87" s="39" t="s">
        <v>1768</v>
      </c>
      <c r="C87" s="105">
        <v>423</v>
      </c>
      <c r="D87" s="105">
        <v>481</v>
      </c>
      <c r="E87" s="105">
        <f t="shared" si="2"/>
        <v>452</v>
      </c>
      <c r="F87" s="121">
        <v>7.4311763388931126E-3</v>
      </c>
      <c r="G87" s="138"/>
      <c r="H87" s="138"/>
      <c r="I87" s="138"/>
      <c r="J87" s="138"/>
      <c r="K87" s="138"/>
      <c r="L87" s="138"/>
      <c r="M87" s="138"/>
      <c r="N87" s="138"/>
      <c r="O87" s="138"/>
      <c r="P87" s="138"/>
      <c r="Q87" s="138"/>
      <c r="R87" s="138"/>
      <c r="S87" s="138"/>
      <c r="T87" s="131">
        <f t="shared" si="3"/>
        <v>0</v>
      </c>
      <c r="U87" s="138"/>
      <c r="V87" s="1"/>
    </row>
    <row r="88" spans="1:22" x14ac:dyDescent="0.25">
      <c r="A88" s="45" t="s">
        <v>2200</v>
      </c>
      <c r="B88" s="39" t="s">
        <v>1769</v>
      </c>
      <c r="C88" s="105">
        <v>3365</v>
      </c>
      <c r="D88" s="105">
        <v>3264</v>
      </c>
      <c r="E88" s="105">
        <f t="shared" si="2"/>
        <v>3314.5</v>
      </c>
      <c r="F88" s="121">
        <v>7.0947167098618119E-2</v>
      </c>
      <c r="G88" s="138"/>
      <c r="H88" s="138"/>
      <c r="I88" s="138"/>
      <c r="J88" s="138"/>
      <c r="K88" s="138"/>
      <c r="L88" s="138"/>
      <c r="M88" s="138"/>
      <c r="N88" s="138"/>
      <c r="O88" s="138"/>
      <c r="P88" s="138"/>
      <c r="Q88" s="138"/>
      <c r="R88" s="138"/>
      <c r="S88" s="138"/>
      <c r="T88" s="131">
        <f t="shared" si="3"/>
        <v>0</v>
      </c>
      <c r="U88" s="138"/>
      <c r="V88" s="1"/>
    </row>
    <row r="89" spans="1:22" x14ac:dyDescent="0.25">
      <c r="A89" s="45">
        <v>225698</v>
      </c>
      <c r="B89" s="39" t="s">
        <v>1770</v>
      </c>
      <c r="C89" s="105">
        <v>90</v>
      </c>
      <c r="D89" s="105">
        <v>121</v>
      </c>
      <c r="E89" s="105">
        <f t="shared" si="2"/>
        <v>105.5</v>
      </c>
      <c r="F89" s="121">
        <v>1.554930053037289E-2</v>
      </c>
      <c r="G89" s="138"/>
      <c r="H89" s="138"/>
      <c r="I89" s="138"/>
      <c r="J89" s="138"/>
      <c r="K89" s="138"/>
      <c r="L89" s="138"/>
      <c r="M89" s="138"/>
      <c r="N89" s="138"/>
      <c r="O89" s="138"/>
      <c r="P89" s="138"/>
      <c r="Q89" s="138"/>
      <c r="R89" s="138"/>
      <c r="S89" s="138"/>
      <c r="T89" s="131">
        <f t="shared" si="3"/>
        <v>0</v>
      </c>
      <c r="U89" s="138"/>
      <c r="V89" s="1"/>
    </row>
    <row r="90" spans="1:22" x14ac:dyDescent="0.25">
      <c r="A90" s="45" t="s">
        <v>2201</v>
      </c>
      <c r="B90" s="39" t="s">
        <v>1771</v>
      </c>
      <c r="C90" s="105">
        <v>30</v>
      </c>
      <c r="D90" s="105">
        <v>43</v>
      </c>
      <c r="E90" s="105">
        <f t="shared" si="2"/>
        <v>36.5</v>
      </c>
      <c r="F90" s="121">
        <v>7.3245538517297898E-2</v>
      </c>
      <c r="G90" s="138"/>
      <c r="H90" s="138"/>
      <c r="I90" s="138"/>
      <c r="J90" s="138"/>
      <c r="K90" s="138"/>
      <c r="L90" s="138"/>
      <c r="M90" s="138"/>
      <c r="N90" s="138"/>
      <c r="O90" s="138"/>
      <c r="P90" s="138"/>
      <c r="Q90" s="138"/>
      <c r="R90" s="138"/>
      <c r="S90" s="138"/>
      <c r="T90" s="131">
        <f t="shared" si="3"/>
        <v>0</v>
      </c>
      <c r="U90" s="138"/>
      <c r="V90" s="1"/>
    </row>
    <row r="91" spans="1:22" x14ac:dyDescent="0.25">
      <c r="A91" s="45">
        <v>255501</v>
      </c>
      <c r="B91" s="39" t="s">
        <v>1772</v>
      </c>
      <c r="C91" s="105">
        <v>100</v>
      </c>
      <c r="D91" s="105">
        <v>118</v>
      </c>
      <c r="E91" s="105">
        <f t="shared" si="2"/>
        <v>109</v>
      </c>
      <c r="F91" s="121">
        <v>5.3808379994597977E-2</v>
      </c>
      <c r="G91" s="138"/>
      <c r="H91" s="138"/>
      <c r="I91" s="138"/>
      <c r="J91" s="138"/>
      <c r="K91" s="138"/>
      <c r="L91" s="138"/>
      <c r="M91" s="138"/>
      <c r="N91" s="138"/>
      <c r="O91" s="138"/>
      <c r="P91" s="138"/>
      <c r="Q91" s="138"/>
      <c r="R91" s="138"/>
      <c r="S91" s="138"/>
      <c r="T91" s="131">
        <f t="shared" si="3"/>
        <v>0</v>
      </c>
      <c r="U91" s="138"/>
      <c r="V91" s="1"/>
    </row>
    <row r="92" spans="1:22" x14ac:dyDescent="0.25">
      <c r="A92" s="45" t="s">
        <v>2202</v>
      </c>
      <c r="B92" s="39" t="s">
        <v>1773</v>
      </c>
      <c r="C92" s="105">
        <v>23</v>
      </c>
      <c r="D92" s="105">
        <v>36</v>
      </c>
      <c r="E92" s="105">
        <f t="shared" si="2"/>
        <v>29.5</v>
      </c>
      <c r="F92" s="121">
        <v>0.13418315092757954</v>
      </c>
      <c r="G92" s="138"/>
      <c r="H92" s="138"/>
      <c r="I92" s="138"/>
      <c r="J92" s="138"/>
      <c r="K92" s="138"/>
      <c r="L92" s="138"/>
      <c r="M92" s="138"/>
      <c r="N92" s="138"/>
      <c r="O92" s="138"/>
      <c r="P92" s="138"/>
      <c r="Q92" s="138"/>
      <c r="R92" s="138"/>
      <c r="S92" s="138"/>
      <c r="T92" s="131">
        <f t="shared" si="3"/>
        <v>0</v>
      </c>
      <c r="U92" s="138"/>
      <c r="V92" s="1"/>
    </row>
    <row r="93" spans="1:22" x14ac:dyDescent="0.25">
      <c r="A93" s="45" t="s">
        <v>2203</v>
      </c>
      <c r="B93" s="39" t="s">
        <v>1774</v>
      </c>
      <c r="C93" s="105">
        <v>142</v>
      </c>
      <c r="D93" s="105">
        <v>545</v>
      </c>
      <c r="E93" s="105">
        <f t="shared" si="2"/>
        <v>343.5</v>
      </c>
      <c r="F93" s="121">
        <v>0.23225789688233905</v>
      </c>
      <c r="G93" s="138"/>
      <c r="H93" s="138"/>
      <c r="I93" s="138"/>
      <c r="J93" s="138"/>
      <c r="K93" s="138"/>
      <c r="L93" s="138"/>
      <c r="M93" s="138"/>
      <c r="N93" s="138"/>
      <c r="O93" s="138"/>
      <c r="P93" s="138"/>
      <c r="Q93" s="138"/>
      <c r="R93" s="138"/>
      <c r="S93" s="138"/>
      <c r="T93" s="131">
        <f t="shared" si="3"/>
        <v>0</v>
      </c>
      <c r="U93" s="138"/>
      <c r="V93" s="1"/>
    </row>
    <row r="94" spans="1:22" x14ac:dyDescent="0.25">
      <c r="A94" s="45" t="s">
        <v>2204</v>
      </c>
      <c r="B94" s="39" t="s">
        <v>1775</v>
      </c>
      <c r="C94" s="105">
        <v>27</v>
      </c>
      <c r="D94" s="105">
        <v>49</v>
      </c>
      <c r="E94" s="105">
        <f t="shared" si="2"/>
        <v>38</v>
      </c>
      <c r="F94" s="121">
        <v>1.1632214614774036E-2</v>
      </c>
      <c r="G94" s="138"/>
      <c r="H94" s="138"/>
      <c r="I94" s="138"/>
      <c r="J94" s="138"/>
      <c r="K94" s="138"/>
      <c r="L94" s="138"/>
      <c r="M94" s="138"/>
      <c r="N94" s="138"/>
      <c r="O94" s="138"/>
      <c r="P94" s="138"/>
      <c r="Q94" s="138"/>
      <c r="R94" s="138"/>
      <c r="S94" s="138"/>
      <c r="T94" s="131">
        <f t="shared" si="3"/>
        <v>0</v>
      </c>
      <c r="U94" s="138"/>
      <c r="V94" s="1"/>
    </row>
    <row r="95" spans="1:22" x14ac:dyDescent="0.25">
      <c r="A95" s="45" t="s">
        <v>2205</v>
      </c>
      <c r="B95" s="39" t="s">
        <v>1776</v>
      </c>
      <c r="C95" s="105">
        <v>248</v>
      </c>
      <c r="D95" s="105">
        <v>382</v>
      </c>
      <c r="E95" s="105">
        <f t="shared" si="2"/>
        <v>315</v>
      </c>
      <c r="F95" s="121">
        <v>0.28308818686081666</v>
      </c>
      <c r="G95" s="138"/>
      <c r="H95" s="138"/>
      <c r="I95" s="138"/>
      <c r="J95" s="138"/>
      <c r="K95" s="138"/>
      <c r="L95" s="138"/>
      <c r="M95" s="138"/>
      <c r="N95" s="138"/>
      <c r="O95" s="138"/>
      <c r="P95" s="138"/>
      <c r="Q95" s="138"/>
      <c r="R95" s="138"/>
      <c r="S95" s="138"/>
      <c r="T95" s="131">
        <f t="shared" si="3"/>
        <v>0</v>
      </c>
      <c r="U95" s="138"/>
      <c r="V95" s="1"/>
    </row>
    <row r="96" spans="1:22" x14ac:dyDescent="0.25">
      <c r="A96" s="45">
        <v>225799</v>
      </c>
      <c r="B96" s="39" t="s">
        <v>1777</v>
      </c>
      <c r="C96" s="105">
        <v>5998</v>
      </c>
      <c r="D96" s="105">
        <v>6400</v>
      </c>
      <c r="E96" s="105">
        <f t="shared" si="2"/>
        <v>6199</v>
      </c>
      <c r="F96" s="121">
        <v>0.26538029195615254</v>
      </c>
      <c r="G96" s="138"/>
      <c r="H96" s="138"/>
      <c r="I96" s="138"/>
      <c r="J96" s="138"/>
      <c r="K96" s="138"/>
      <c r="L96" s="138"/>
      <c r="M96" s="138"/>
      <c r="N96" s="138"/>
      <c r="O96" s="138"/>
      <c r="P96" s="138"/>
      <c r="Q96" s="138"/>
      <c r="R96" s="138"/>
      <c r="S96" s="138"/>
      <c r="T96" s="131">
        <f t="shared" si="3"/>
        <v>0</v>
      </c>
      <c r="U96" s="138"/>
      <c r="V96" s="1"/>
    </row>
    <row r="97" spans="1:22" x14ac:dyDescent="0.25">
      <c r="A97" s="45" t="s">
        <v>2206</v>
      </c>
      <c r="B97" s="39" t="s">
        <v>1778</v>
      </c>
      <c r="C97" s="105">
        <v>904</v>
      </c>
      <c r="D97" s="105">
        <v>651</v>
      </c>
      <c r="E97" s="105">
        <f t="shared" si="2"/>
        <v>777.5</v>
      </c>
      <c r="F97" s="121">
        <v>1.3372655670589855E-2</v>
      </c>
      <c r="G97" s="138"/>
      <c r="H97" s="138"/>
      <c r="I97" s="138"/>
      <c r="J97" s="138"/>
      <c r="K97" s="138"/>
      <c r="L97" s="138"/>
      <c r="M97" s="138"/>
      <c r="N97" s="138"/>
      <c r="O97" s="138"/>
      <c r="P97" s="138"/>
      <c r="Q97" s="138"/>
      <c r="R97" s="138"/>
      <c r="S97" s="138"/>
      <c r="T97" s="131">
        <f t="shared" si="3"/>
        <v>0</v>
      </c>
      <c r="U97" s="138"/>
      <c r="V97" s="1"/>
    </row>
    <row r="98" spans="1:22" x14ac:dyDescent="0.25">
      <c r="A98" s="45" t="s">
        <v>2207</v>
      </c>
      <c r="B98" s="39" t="s">
        <v>1779</v>
      </c>
      <c r="C98" s="105">
        <v>28</v>
      </c>
      <c r="D98" s="105">
        <v>132</v>
      </c>
      <c r="E98" s="105">
        <f t="shared" si="2"/>
        <v>80</v>
      </c>
      <c r="F98" s="121">
        <v>1.0702544440883713E-2</v>
      </c>
      <c r="G98" s="138"/>
      <c r="H98" s="138"/>
      <c r="I98" s="138"/>
      <c r="J98" s="138"/>
      <c r="K98" s="138"/>
      <c r="L98" s="138"/>
      <c r="M98" s="138"/>
      <c r="N98" s="138"/>
      <c r="O98" s="138"/>
      <c r="P98" s="138"/>
      <c r="Q98" s="138"/>
      <c r="R98" s="138"/>
      <c r="S98" s="138"/>
      <c r="T98" s="131">
        <f t="shared" si="3"/>
        <v>0</v>
      </c>
      <c r="U98" s="138"/>
      <c r="V98" s="1"/>
    </row>
    <row r="99" spans="1:22" x14ac:dyDescent="0.25">
      <c r="A99" s="45" t="s">
        <v>2208</v>
      </c>
      <c r="B99" s="39" t="s">
        <v>1780</v>
      </c>
      <c r="C99" s="105">
        <v>3524</v>
      </c>
      <c r="D99" s="105">
        <v>4236</v>
      </c>
      <c r="E99" s="105">
        <f t="shared" si="2"/>
        <v>3880</v>
      </c>
      <c r="F99" s="121">
        <v>1.9465252701857252E-2</v>
      </c>
      <c r="G99" s="138"/>
      <c r="H99" s="138"/>
      <c r="I99" s="138"/>
      <c r="J99" s="138"/>
      <c r="K99" s="138"/>
      <c r="L99" s="138"/>
      <c r="M99" s="138"/>
      <c r="N99" s="138"/>
      <c r="O99" s="138"/>
      <c r="P99" s="138"/>
      <c r="Q99" s="138"/>
      <c r="R99" s="138"/>
      <c r="S99" s="138"/>
      <c r="T99" s="131">
        <f t="shared" si="3"/>
        <v>0</v>
      </c>
      <c r="U99" s="138"/>
      <c r="V99" s="1"/>
    </row>
    <row r="100" spans="1:22" x14ac:dyDescent="0.25">
      <c r="A100" s="45" t="s">
        <v>2209</v>
      </c>
      <c r="B100" s="39" t="s">
        <v>1781</v>
      </c>
      <c r="C100" s="105">
        <v>75</v>
      </c>
      <c r="D100" s="105">
        <v>140</v>
      </c>
      <c r="E100" s="105">
        <f t="shared" si="2"/>
        <v>107.5</v>
      </c>
      <c r="F100" s="121">
        <v>1.6243832174915838E-2</v>
      </c>
      <c r="G100" s="138"/>
      <c r="H100" s="138"/>
      <c r="I100" s="138"/>
      <c r="J100" s="138"/>
      <c r="K100" s="138"/>
      <c r="L100" s="138"/>
      <c r="M100" s="138"/>
      <c r="N100" s="138"/>
      <c r="O100" s="138"/>
      <c r="P100" s="138"/>
      <c r="Q100" s="138"/>
      <c r="R100" s="138"/>
      <c r="S100" s="138"/>
      <c r="T100" s="131">
        <f t="shared" si="3"/>
        <v>0</v>
      </c>
      <c r="U100" s="138"/>
      <c r="V100" s="1"/>
    </row>
    <row r="101" spans="1:22" x14ac:dyDescent="0.25">
      <c r="A101" s="45" t="s">
        <v>2210</v>
      </c>
      <c r="B101" s="39" t="s">
        <v>1782</v>
      </c>
      <c r="C101" s="105">
        <v>36</v>
      </c>
      <c r="D101" s="105">
        <v>153</v>
      </c>
      <c r="E101" s="105">
        <f t="shared" si="2"/>
        <v>94.5</v>
      </c>
      <c r="F101" s="121">
        <v>0.13546626894696168</v>
      </c>
      <c r="G101" s="138"/>
      <c r="H101" s="138"/>
      <c r="I101" s="138"/>
      <c r="J101" s="138"/>
      <c r="K101" s="138"/>
      <c r="L101" s="138"/>
      <c r="M101" s="138"/>
      <c r="N101" s="138"/>
      <c r="O101" s="138"/>
      <c r="P101" s="138"/>
      <c r="Q101" s="138"/>
      <c r="R101" s="138"/>
      <c r="S101" s="138"/>
      <c r="T101" s="131">
        <f t="shared" si="3"/>
        <v>0</v>
      </c>
      <c r="U101" s="138"/>
      <c r="V101" s="1"/>
    </row>
    <row r="102" spans="1:22" x14ac:dyDescent="0.25">
      <c r="A102" s="45">
        <v>778510</v>
      </c>
      <c r="B102" s="39" t="s">
        <v>1783</v>
      </c>
      <c r="C102" s="105">
        <v>840</v>
      </c>
      <c r="D102" s="105">
        <v>1200</v>
      </c>
      <c r="E102" s="105">
        <f t="shared" si="2"/>
        <v>1020</v>
      </c>
      <c r="F102" s="121">
        <v>6.9385139807424086E-3</v>
      </c>
      <c r="G102" s="138"/>
      <c r="H102" s="138"/>
      <c r="I102" s="138"/>
      <c r="J102" s="138"/>
      <c r="K102" s="138"/>
      <c r="L102" s="138"/>
      <c r="M102" s="138"/>
      <c r="N102" s="138"/>
      <c r="O102" s="138"/>
      <c r="P102" s="138"/>
      <c r="Q102" s="138"/>
      <c r="R102" s="138"/>
      <c r="S102" s="138"/>
      <c r="T102" s="131">
        <f t="shared" si="3"/>
        <v>0</v>
      </c>
      <c r="U102" s="138"/>
      <c r="V102" s="1"/>
    </row>
    <row r="103" spans="1:22" x14ac:dyDescent="0.25">
      <c r="A103" s="45" t="s">
        <v>2211</v>
      </c>
      <c r="B103" s="39" t="s">
        <v>1784</v>
      </c>
      <c r="C103" s="105">
        <v>28</v>
      </c>
      <c r="D103" s="105">
        <v>29</v>
      </c>
      <c r="E103" s="105">
        <f t="shared" si="2"/>
        <v>28.5</v>
      </c>
      <c r="F103" s="121">
        <v>0.27070748345160239</v>
      </c>
      <c r="G103" s="138"/>
      <c r="H103" s="138"/>
      <c r="I103" s="138"/>
      <c r="J103" s="138"/>
      <c r="K103" s="138"/>
      <c r="L103" s="138"/>
      <c r="M103" s="138"/>
      <c r="N103" s="138"/>
      <c r="O103" s="138"/>
      <c r="P103" s="138"/>
      <c r="Q103" s="138"/>
      <c r="R103" s="138"/>
      <c r="S103" s="138"/>
      <c r="T103" s="131">
        <f t="shared" si="3"/>
        <v>0</v>
      </c>
      <c r="U103" s="138"/>
      <c r="V103" s="1"/>
    </row>
    <row r="104" spans="1:22" x14ac:dyDescent="0.25">
      <c r="A104" s="45">
        <v>20057804</v>
      </c>
      <c r="B104" s="39" t="s">
        <v>1785</v>
      </c>
      <c r="C104" s="105">
        <v>38</v>
      </c>
      <c r="D104" s="105">
        <v>76</v>
      </c>
      <c r="E104" s="105">
        <f t="shared" si="2"/>
        <v>57</v>
      </c>
      <c r="F104" s="121">
        <v>1.6204321192525493E-2</v>
      </c>
      <c r="G104" s="138"/>
      <c r="H104" s="138"/>
      <c r="I104" s="138"/>
      <c r="J104" s="138"/>
      <c r="K104" s="138"/>
      <c r="L104" s="138"/>
      <c r="M104" s="138"/>
      <c r="N104" s="138"/>
      <c r="O104" s="138"/>
      <c r="P104" s="138"/>
      <c r="Q104" s="138"/>
      <c r="R104" s="138"/>
      <c r="S104" s="138"/>
      <c r="T104" s="131">
        <f t="shared" si="3"/>
        <v>0</v>
      </c>
      <c r="U104" s="138"/>
      <c r="V104" s="1"/>
    </row>
    <row r="105" spans="1:22" x14ac:dyDescent="0.25">
      <c r="A105" s="45" t="s">
        <v>2212</v>
      </c>
      <c r="B105" s="39" t="s">
        <v>1786</v>
      </c>
      <c r="C105" s="105">
        <v>21</v>
      </c>
      <c r="D105" s="105">
        <v>42</v>
      </c>
      <c r="E105" s="105">
        <f t="shared" si="2"/>
        <v>31.5</v>
      </c>
      <c r="F105" s="121">
        <v>1.7530767794167519E-2</v>
      </c>
      <c r="G105" s="138"/>
      <c r="H105" s="138"/>
      <c r="I105" s="138"/>
      <c r="J105" s="138"/>
      <c r="K105" s="138"/>
      <c r="L105" s="138"/>
      <c r="M105" s="138"/>
      <c r="N105" s="138"/>
      <c r="O105" s="138"/>
      <c r="P105" s="138"/>
      <c r="Q105" s="138"/>
      <c r="R105" s="138"/>
      <c r="S105" s="138"/>
      <c r="T105" s="131">
        <f t="shared" si="3"/>
        <v>0</v>
      </c>
      <c r="U105" s="138"/>
      <c r="V105" s="1"/>
    </row>
    <row r="106" spans="1:22" x14ac:dyDescent="0.25">
      <c r="A106" s="45" t="s">
        <v>2213</v>
      </c>
      <c r="B106" s="39" t="s">
        <v>1788</v>
      </c>
      <c r="C106" s="105">
        <v>34</v>
      </c>
      <c r="D106" s="105">
        <v>53</v>
      </c>
      <c r="E106" s="105">
        <f t="shared" si="2"/>
        <v>43.5</v>
      </c>
      <c r="F106" s="121">
        <v>3.491705123838311E-3</v>
      </c>
      <c r="G106" s="138"/>
      <c r="H106" s="138"/>
      <c r="I106" s="138"/>
      <c r="J106" s="138"/>
      <c r="K106" s="138"/>
      <c r="L106" s="138"/>
      <c r="M106" s="138"/>
      <c r="N106" s="138"/>
      <c r="O106" s="138"/>
      <c r="P106" s="138"/>
      <c r="Q106" s="138"/>
      <c r="R106" s="138"/>
      <c r="S106" s="138"/>
      <c r="T106" s="131">
        <f t="shared" si="3"/>
        <v>0</v>
      </c>
      <c r="U106" s="138"/>
      <c r="V106" s="1"/>
    </row>
    <row r="107" spans="1:22" x14ac:dyDescent="0.25">
      <c r="A107" s="45" t="s">
        <v>2214</v>
      </c>
      <c r="B107" s="39" t="s">
        <v>1789</v>
      </c>
      <c r="C107" s="105">
        <v>73</v>
      </c>
      <c r="D107" s="105">
        <v>79</v>
      </c>
      <c r="E107" s="105">
        <f t="shared" si="2"/>
        <v>76</v>
      </c>
      <c r="F107" s="121">
        <v>1.8397941457490123E-2</v>
      </c>
      <c r="G107" s="138"/>
      <c r="H107" s="138"/>
      <c r="I107" s="138"/>
      <c r="J107" s="138"/>
      <c r="K107" s="138"/>
      <c r="L107" s="138"/>
      <c r="M107" s="138"/>
      <c r="N107" s="138"/>
      <c r="O107" s="138"/>
      <c r="P107" s="138"/>
      <c r="Q107" s="138"/>
      <c r="R107" s="138"/>
      <c r="S107" s="138"/>
      <c r="T107" s="131">
        <f t="shared" si="3"/>
        <v>0</v>
      </c>
      <c r="U107" s="138"/>
      <c r="V107" s="1"/>
    </row>
    <row r="108" spans="1:22" x14ac:dyDescent="0.25">
      <c r="A108" s="45" t="s">
        <v>2215</v>
      </c>
      <c r="B108" s="39" t="s">
        <v>1790</v>
      </c>
      <c r="C108" s="105">
        <v>2892</v>
      </c>
      <c r="D108" s="105">
        <v>3513</v>
      </c>
      <c r="E108" s="105">
        <f t="shared" si="2"/>
        <v>3202.5</v>
      </c>
      <c r="F108" s="121">
        <v>2.035072102708349E-2</v>
      </c>
      <c r="G108" s="138"/>
      <c r="H108" s="138"/>
      <c r="I108" s="138"/>
      <c r="J108" s="138"/>
      <c r="K108" s="138"/>
      <c r="L108" s="138"/>
      <c r="M108" s="138"/>
      <c r="N108" s="138"/>
      <c r="O108" s="138"/>
      <c r="P108" s="138"/>
      <c r="Q108" s="138"/>
      <c r="R108" s="138"/>
      <c r="S108" s="138"/>
      <c r="T108" s="131">
        <f t="shared" si="3"/>
        <v>0</v>
      </c>
      <c r="U108" s="138"/>
      <c r="V108" s="1"/>
    </row>
    <row r="109" spans="1:22" x14ac:dyDescent="0.25">
      <c r="A109" s="45" t="s">
        <v>2216</v>
      </c>
      <c r="B109" s="39" t="s">
        <v>1791</v>
      </c>
      <c r="C109" s="105">
        <v>21</v>
      </c>
      <c r="D109" s="105">
        <v>55</v>
      </c>
      <c r="E109" s="105">
        <f t="shared" si="2"/>
        <v>38</v>
      </c>
      <c r="F109" s="121">
        <v>2.7948704822007033E-2</v>
      </c>
      <c r="G109" s="138"/>
      <c r="H109" s="138"/>
      <c r="I109" s="138"/>
      <c r="J109" s="138"/>
      <c r="K109" s="138"/>
      <c r="L109" s="138"/>
      <c r="M109" s="138"/>
      <c r="N109" s="138"/>
      <c r="O109" s="138"/>
      <c r="P109" s="138"/>
      <c r="Q109" s="138"/>
      <c r="R109" s="138"/>
      <c r="S109" s="138"/>
      <c r="T109" s="131">
        <f t="shared" si="3"/>
        <v>0</v>
      </c>
      <c r="U109" s="138"/>
      <c r="V109" s="1"/>
    </row>
    <row r="110" spans="1:22" x14ac:dyDescent="0.25">
      <c r="A110" s="45">
        <v>225837</v>
      </c>
      <c r="B110" s="39" t="s">
        <v>1792</v>
      </c>
      <c r="C110" s="105">
        <v>1440</v>
      </c>
      <c r="D110" s="105">
        <v>4380</v>
      </c>
      <c r="E110" s="105">
        <f t="shared" si="2"/>
        <v>2910</v>
      </c>
      <c r="F110" s="121">
        <v>0.60731588429794625</v>
      </c>
      <c r="G110" s="138"/>
      <c r="H110" s="138"/>
      <c r="I110" s="138"/>
      <c r="J110" s="138"/>
      <c r="K110" s="138"/>
      <c r="L110" s="138"/>
      <c r="M110" s="138"/>
      <c r="N110" s="138"/>
      <c r="O110" s="138"/>
      <c r="P110" s="138"/>
      <c r="Q110" s="138"/>
      <c r="R110" s="138"/>
      <c r="S110" s="138"/>
      <c r="T110" s="131">
        <f t="shared" si="3"/>
        <v>0</v>
      </c>
      <c r="U110" s="138"/>
      <c r="V110" s="1"/>
    </row>
    <row r="111" spans="1:22" x14ac:dyDescent="0.25">
      <c r="A111" s="45" t="s">
        <v>2217</v>
      </c>
      <c r="B111" s="39" t="s">
        <v>1793</v>
      </c>
      <c r="C111" s="105">
        <v>30</v>
      </c>
      <c r="D111" s="105">
        <v>240</v>
      </c>
      <c r="E111" s="105">
        <f t="shared" si="2"/>
        <v>135</v>
      </c>
      <c r="F111" s="121">
        <v>1.6254489369592135E-2</v>
      </c>
      <c r="G111" s="138"/>
      <c r="H111" s="138"/>
      <c r="I111" s="138"/>
      <c r="J111" s="138"/>
      <c r="K111" s="138"/>
      <c r="L111" s="138"/>
      <c r="M111" s="138"/>
      <c r="N111" s="138"/>
      <c r="O111" s="138"/>
      <c r="P111" s="138"/>
      <c r="Q111" s="138"/>
      <c r="R111" s="138"/>
      <c r="S111" s="138"/>
      <c r="T111" s="131">
        <f t="shared" si="3"/>
        <v>0</v>
      </c>
      <c r="U111" s="138"/>
      <c r="V111" s="1"/>
    </row>
    <row r="112" spans="1:22" x14ac:dyDescent="0.25">
      <c r="A112" s="45" t="s">
        <v>2218</v>
      </c>
      <c r="B112" s="39" t="s">
        <v>1794</v>
      </c>
      <c r="C112" s="105">
        <v>23</v>
      </c>
      <c r="D112" s="105">
        <v>54</v>
      </c>
      <c r="E112" s="105">
        <f t="shared" si="2"/>
        <v>38.5</v>
      </c>
      <c r="F112" s="121">
        <v>1.1115692133648801E-4</v>
      </c>
      <c r="G112" s="138"/>
      <c r="H112" s="138"/>
      <c r="I112" s="138"/>
      <c r="J112" s="138"/>
      <c r="K112" s="138"/>
      <c r="L112" s="138"/>
      <c r="M112" s="138"/>
      <c r="N112" s="138"/>
      <c r="O112" s="138"/>
      <c r="P112" s="138"/>
      <c r="Q112" s="138"/>
      <c r="R112" s="138"/>
      <c r="S112" s="138"/>
      <c r="T112" s="131">
        <f t="shared" si="3"/>
        <v>0</v>
      </c>
      <c r="U112" s="138"/>
      <c r="V112" s="1"/>
    </row>
    <row r="113" spans="1:22" x14ac:dyDescent="0.25">
      <c r="A113" s="45" t="s">
        <v>2219</v>
      </c>
      <c r="B113" s="39" t="s">
        <v>1795</v>
      </c>
      <c r="C113" s="105">
        <v>53</v>
      </c>
      <c r="D113" s="105">
        <v>54</v>
      </c>
      <c r="E113" s="105">
        <f t="shared" si="2"/>
        <v>53.5</v>
      </c>
      <c r="F113" s="121">
        <v>1.4573351741302724E-3</v>
      </c>
      <c r="G113" s="138"/>
      <c r="H113" s="138"/>
      <c r="I113" s="138"/>
      <c r="J113" s="138"/>
      <c r="K113" s="138"/>
      <c r="L113" s="138"/>
      <c r="M113" s="138"/>
      <c r="N113" s="138"/>
      <c r="O113" s="138"/>
      <c r="P113" s="138"/>
      <c r="Q113" s="138"/>
      <c r="R113" s="138"/>
      <c r="S113" s="138"/>
      <c r="T113" s="131">
        <f t="shared" si="3"/>
        <v>0</v>
      </c>
      <c r="U113" s="138"/>
      <c r="V113" s="1"/>
    </row>
    <row r="114" spans="1:22" x14ac:dyDescent="0.25">
      <c r="A114" s="45" t="s">
        <v>2220</v>
      </c>
      <c r="B114" s="39" t="s">
        <v>1796</v>
      </c>
      <c r="C114" s="105">
        <v>102</v>
      </c>
      <c r="D114" s="105">
        <v>110</v>
      </c>
      <c r="E114" s="105">
        <f t="shared" si="2"/>
        <v>106</v>
      </c>
      <c r="F114" s="121">
        <v>5.062571084149018E-2</v>
      </c>
      <c r="G114" s="138"/>
      <c r="H114" s="138"/>
      <c r="I114" s="138"/>
      <c r="J114" s="138"/>
      <c r="K114" s="138"/>
      <c r="L114" s="138"/>
      <c r="M114" s="138"/>
      <c r="N114" s="138"/>
      <c r="O114" s="138"/>
      <c r="P114" s="138"/>
      <c r="Q114" s="138"/>
      <c r="R114" s="138"/>
      <c r="S114" s="138"/>
      <c r="T114" s="131">
        <f t="shared" si="3"/>
        <v>0</v>
      </c>
      <c r="U114" s="138"/>
      <c r="V114" s="1"/>
    </row>
    <row r="115" spans="1:22" x14ac:dyDescent="0.25">
      <c r="A115" s="45">
        <v>148220</v>
      </c>
      <c r="B115" s="39" t="s">
        <v>1797</v>
      </c>
      <c r="C115" s="105">
        <v>246</v>
      </c>
      <c r="D115" s="105">
        <v>368</v>
      </c>
      <c r="E115" s="105">
        <f t="shared" si="2"/>
        <v>307</v>
      </c>
      <c r="F115" s="121">
        <v>0.13378746002202599</v>
      </c>
      <c r="G115" s="138"/>
      <c r="H115" s="138"/>
      <c r="I115" s="138"/>
      <c r="J115" s="138"/>
      <c r="K115" s="138"/>
      <c r="L115" s="138"/>
      <c r="M115" s="138"/>
      <c r="N115" s="138"/>
      <c r="O115" s="138"/>
      <c r="P115" s="138"/>
      <c r="Q115" s="138"/>
      <c r="R115" s="138"/>
      <c r="S115" s="138"/>
      <c r="T115" s="131">
        <f t="shared" si="3"/>
        <v>0</v>
      </c>
      <c r="U115" s="138"/>
      <c r="V115" s="1"/>
    </row>
    <row r="116" spans="1:22" x14ac:dyDescent="0.25">
      <c r="A116" s="45">
        <v>400512</v>
      </c>
      <c r="B116" s="39" t="s">
        <v>1798</v>
      </c>
      <c r="C116" s="105">
        <v>47</v>
      </c>
      <c r="D116" s="105">
        <v>60</v>
      </c>
      <c r="E116" s="105">
        <f t="shared" si="2"/>
        <v>53.5</v>
      </c>
      <c r="F116" s="121">
        <v>1.5119852431601578E-3</v>
      </c>
      <c r="G116" s="138"/>
      <c r="H116" s="138"/>
      <c r="I116" s="138"/>
      <c r="J116" s="138"/>
      <c r="K116" s="138"/>
      <c r="L116" s="138"/>
      <c r="M116" s="138"/>
      <c r="N116" s="138"/>
      <c r="O116" s="138"/>
      <c r="P116" s="138"/>
      <c r="Q116" s="138"/>
      <c r="R116" s="138"/>
      <c r="S116" s="138"/>
      <c r="T116" s="131">
        <f t="shared" si="3"/>
        <v>0</v>
      </c>
      <c r="U116" s="138"/>
      <c r="V116" s="1"/>
    </row>
    <row r="117" spans="1:22" x14ac:dyDescent="0.25">
      <c r="A117" s="45">
        <v>31617712</v>
      </c>
      <c r="B117" s="39" t="s">
        <v>1799</v>
      </c>
      <c r="C117" s="105">
        <v>900</v>
      </c>
      <c r="D117" s="105">
        <v>1369</v>
      </c>
      <c r="E117" s="105">
        <f t="shared" si="2"/>
        <v>1134.5</v>
      </c>
      <c r="F117" s="121">
        <v>3.8481149710637617E-2</v>
      </c>
      <c r="G117" s="138"/>
      <c r="H117" s="138"/>
      <c r="I117" s="138"/>
      <c r="J117" s="138"/>
      <c r="K117" s="138"/>
      <c r="L117" s="138"/>
      <c r="M117" s="138"/>
      <c r="N117" s="138"/>
      <c r="O117" s="138"/>
      <c r="P117" s="138"/>
      <c r="Q117" s="138"/>
      <c r="R117" s="138"/>
      <c r="S117" s="138"/>
      <c r="T117" s="131">
        <f t="shared" si="3"/>
        <v>0</v>
      </c>
      <c r="U117" s="138"/>
      <c r="V117" s="1"/>
    </row>
    <row r="118" spans="1:22" x14ac:dyDescent="0.25">
      <c r="A118" s="45" t="s">
        <v>2221</v>
      </c>
      <c r="B118" s="39" t="s">
        <v>1800</v>
      </c>
      <c r="C118" s="105">
        <v>1440</v>
      </c>
      <c r="D118" s="105">
        <v>2338</v>
      </c>
      <c r="E118" s="105">
        <f t="shared" si="2"/>
        <v>1889</v>
      </c>
      <c r="F118" s="121">
        <v>2.060144206621593E-2</v>
      </c>
      <c r="G118" s="138"/>
      <c r="H118" s="138"/>
      <c r="I118" s="138"/>
      <c r="J118" s="138"/>
      <c r="K118" s="138"/>
      <c r="L118" s="138"/>
      <c r="M118" s="138"/>
      <c r="N118" s="138"/>
      <c r="O118" s="138"/>
      <c r="P118" s="138"/>
      <c r="Q118" s="138"/>
      <c r="R118" s="138"/>
      <c r="S118" s="138"/>
      <c r="T118" s="131">
        <f t="shared" si="3"/>
        <v>0</v>
      </c>
      <c r="U118" s="138"/>
      <c r="V118" s="1"/>
    </row>
    <row r="119" spans="1:22" x14ac:dyDescent="0.25">
      <c r="A119" s="45">
        <v>400510</v>
      </c>
      <c r="B119" s="39" t="s">
        <v>1801</v>
      </c>
      <c r="C119" s="105">
        <v>38</v>
      </c>
      <c r="D119" s="105">
        <v>40</v>
      </c>
      <c r="E119" s="105">
        <f t="shared" si="2"/>
        <v>39</v>
      </c>
      <c r="F119" s="121">
        <v>1.5391596724045891E-3</v>
      </c>
      <c r="G119" s="138"/>
      <c r="H119" s="138"/>
      <c r="I119" s="138"/>
      <c r="J119" s="138"/>
      <c r="K119" s="138"/>
      <c r="L119" s="138"/>
      <c r="M119" s="138"/>
      <c r="N119" s="138"/>
      <c r="O119" s="138"/>
      <c r="P119" s="138"/>
      <c r="Q119" s="138"/>
      <c r="R119" s="138"/>
      <c r="S119" s="138"/>
      <c r="T119" s="131">
        <f t="shared" si="3"/>
        <v>0</v>
      </c>
      <c r="U119" s="138"/>
      <c r="V119" s="1"/>
    </row>
    <row r="120" spans="1:22" x14ac:dyDescent="0.25">
      <c r="A120" s="45">
        <v>778490</v>
      </c>
      <c r="B120" s="39" t="s">
        <v>1802</v>
      </c>
      <c r="C120" s="105">
        <v>7215</v>
      </c>
      <c r="D120" s="105">
        <v>3000</v>
      </c>
      <c r="E120" s="105">
        <f t="shared" si="2"/>
        <v>5107.5</v>
      </c>
      <c r="F120" s="121">
        <v>4.8741394110867087E-2</v>
      </c>
      <c r="G120" s="138"/>
      <c r="H120" s="138"/>
      <c r="I120" s="138"/>
      <c r="J120" s="138"/>
      <c r="K120" s="138"/>
      <c r="L120" s="138"/>
      <c r="M120" s="138"/>
      <c r="N120" s="138"/>
      <c r="O120" s="138"/>
      <c r="P120" s="138"/>
      <c r="Q120" s="138"/>
      <c r="R120" s="138"/>
      <c r="S120" s="138"/>
      <c r="T120" s="131">
        <f t="shared" si="3"/>
        <v>0</v>
      </c>
      <c r="U120" s="138"/>
      <c r="V120" s="1"/>
    </row>
    <row r="121" spans="1:22" x14ac:dyDescent="0.25">
      <c r="A121" s="45" t="s">
        <v>2222</v>
      </c>
      <c r="B121" s="39" t="s">
        <v>1803</v>
      </c>
      <c r="C121" s="105">
        <v>35</v>
      </c>
      <c r="D121" s="105">
        <v>32</v>
      </c>
      <c r="E121" s="105">
        <f t="shared" si="2"/>
        <v>33.5</v>
      </c>
      <c r="F121" s="121">
        <v>8.918564064393909E-3</v>
      </c>
      <c r="G121" s="138"/>
      <c r="H121" s="138"/>
      <c r="I121" s="138"/>
      <c r="J121" s="138"/>
      <c r="K121" s="138"/>
      <c r="L121" s="138"/>
      <c r="M121" s="138"/>
      <c r="N121" s="138"/>
      <c r="O121" s="138"/>
      <c r="P121" s="138"/>
      <c r="Q121" s="138"/>
      <c r="R121" s="138"/>
      <c r="S121" s="138"/>
      <c r="T121" s="131">
        <f t="shared" si="3"/>
        <v>0</v>
      </c>
      <c r="U121" s="138"/>
      <c r="V121" s="1"/>
    </row>
    <row r="122" spans="1:22" x14ac:dyDescent="0.25">
      <c r="A122" s="45">
        <v>225635</v>
      </c>
      <c r="B122" s="39" t="s">
        <v>1804</v>
      </c>
      <c r="C122" s="105">
        <v>20</v>
      </c>
      <c r="D122" s="105">
        <v>130</v>
      </c>
      <c r="E122" s="105">
        <f t="shared" si="2"/>
        <v>75</v>
      </c>
      <c r="F122" s="121">
        <v>6.1319308624130341E-2</v>
      </c>
      <c r="G122" s="138"/>
      <c r="H122" s="138"/>
      <c r="I122" s="138"/>
      <c r="J122" s="138"/>
      <c r="K122" s="138"/>
      <c r="L122" s="138"/>
      <c r="M122" s="138"/>
      <c r="N122" s="138"/>
      <c r="O122" s="138"/>
      <c r="P122" s="138"/>
      <c r="Q122" s="138"/>
      <c r="R122" s="138"/>
      <c r="S122" s="138"/>
      <c r="T122" s="131">
        <f t="shared" si="3"/>
        <v>0</v>
      </c>
      <c r="U122" s="138"/>
      <c r="V122" s="1"/>
    </row>
    <row r="123" spans="1:22" x14ac:dyDescent="0.25">
      <c r="A123" s="45">
        <v>200683781</v>
      </c>
      <c r="B123" s="39" t="s">
        <v>1805</v>
      </c>
      <c r="C123" s="105">
        <v>249</v>
      </c>
      <c r="D123" s="105">
        <v>262</v>
      </c>
      <c r="E123" s="105">
        <f t="shared" si="2"/>
        <v>255.5</v>
      </c>
      <c r="F123" s="121">
        <v>0.10927062418164572</v>
      </c>
      <c r="G123" s="138"/>
      <c r="H123" s="138"/>
      <c r="I123" s="138"/>
      <c r="J123" s="138"/>
      <c r="K123" s="138"/>
      <c r="L123" s="138"/>
      <c r="M123" s="138"/>
      <c r="N123" s="138"/>
      <c r="O123" s="138"/>
      <c r="P123" s="138"/>
      <c r="Q123" s="138"/>
      <c r="R123" s="138"/>
      <c r="S123" s="138"/>
      <c r="T123" s="131">
        <f t="shared" si="3"/>
        <v>0</v>
      </c>
      <c r="U123" s="138"/>
      <c r="V123" s="1"/>
    </row>
    <row r="124" spans="1:22" x14ac:dyDescent="0.25">
      <c r="A124" s="45" t="s">
        <v>2223</v>
      </c>
      <c r="B124" s="39" t="s">
        <v>1806</v>
      </c>
      <c r="C124" s="105">
        <v>3212</v>
      </c>
      <c r="D124" s="105">
        <v>2994</v>
      </c>
      <c r="E124" s="105">
        <f t="shared" si="2"/>
        <v>3103</v>
      </c>
      <c r="F124" s="121">
        <v>7.9703988960149186E-2</v>
      </c>
      <c r="G124" s="138"/>
      <c r="H124" s="138"/>
      <c r="I124" s="138"/>
      <c r="J124" s="138"/>
      <c r="K124" s="138"/>
      <c r="L124" s="138"/>
      <c r="M124" s="138"/>
      <c r="N124" s="138"/>
      <c r="O124" s="138"/>
      <c r="P124" s="138"/>
      <c r="Q124" s="138"/>
      <c r="R124" s="138"/>
      <c r="S124" s="138"/>
      <c r="T124" s="131">
        <f t="shared" si="3"/>
        <v>0</v>
      </c>
      <c r="U124" s="138"/>
      <c r="V124" s="1"/>
    </row>
    <row r="125" spans="1:22" x14ac:dyDescent="0.25">
      <c r="A125" s="45" t="s">
        <v>2224</v>
      </c>
      <c r="B125" s="39" t="s">
        <v>1807</v>
      </c>
      <c r="C125" s="105">
        <v>286</v>
      </c>
      <c r="D125" s="105">
        <v>404</v>
      </c>
      <c r="E125" s="105">
        <f t="shared" si="2"/>
        <v>345</v>
      </c>
      <c r="F125" s="121">
        <v>5.7693403626638752E-2</v>
      </c>
      <c r="G125" s="138"/>
      <c r="H125" s="138"/>
      <c r="I125" s="138"/>
      <c r="J125" s="138"/>
      <c r="K125" s="138"/>
      <c r="L125" s="138"/>
      <c r="M125" s="138"/>
      <c r="N125" s="138"/>
      <c r="O125" s="138"/>
      <c r="P125" s="138"/>
      <c r="Q125" s="138"/>
      <c r="R125" s="138"/>
      <c r="S125" s="138"/>
      <c r="T125" s="131">
        <f t="shared" si="3"/>
        <v>0</v>
      </c>
      <c r="U125" s="138"/>
      <c r="V125" s="1"/>
    </row>
    <row r="126" spans="1:22" x14ac:dyDescent="0.25">
      <c r="A126" s="45">
        <v>148533</v>
      </c>
      <c r="B126" s="39" t="s">
        <v>1808</v>
      </c>
      <c r="C126" s="105">
        <v>95</v>
      </c>
      <c r="D126" s="105">
        <v>106</v>
      </c>
      <c r="E126" s="105">
        <f t="shared" si="2"/>
        <v>100.5</v>
      </c>
      <c r="F126" s="121">
        <v>0.15973753267544916</v>
      </c>
      <c r="G126" s="138"/>
      <c r="H126" s="138"/>
      <c r="I126" s="138"/>
      <c r="J126" s="138"/>
      <c r="K126" s="138"/>
      <c r="L126" s="138"/>
      <c r="M126" s="138"/>
      <c r="N126" s="138"/>
      <c r="O126" s="138"/>
      <c r="P126" s="138"/>
      <c r="Q126" s="138"/>
      <c r="R126" s="138"/>
      <c r="S126" s="138"/>
      <c r="T126" s="131">
        <f t="shared" si="3"/>
        <v>0</v>
      </c>
      <c r="U126" s="138"/>
      <c r="V126" s="1"/>
    </row>
    <row r="127" spans="1:22" x14ac:dyDescent="0.25">
      <c r="A127" s="45" t="s">
        <v>2225</v>
      </c>
      <c r="B127" s="39" t="s">
        <v>1809</v>
      </c>
      <c r="C127" s="105">
        <v>9</v>
      </c>
      <c r="D127" s="105">
        <v>21</v>
      </c>
      <c r="E127" s="105">
        <f t="shared" si="2"/>
        <v>15</v>
      </c>
      <c r="F127" s="121">
        <v>0.10434980829861619</v>
      </c>
      <c r="G127" s="138"/>
      <c r="H127" s="138"/>
      <c r="I127" s="138"/>
      <c r="J127" s="138"/>
      <c r="K127" s="138"/>
      <c r="L127" s="138"/>
      <c r="M127" s="138"/>
      <c r="N127" s="138"/>
      <c r="O127" s="138"/>
      <c r="P127" s="138"/>
      <c r="Q127" s="138"/>
      <c r="R127" s="138"/>
      <c r="S127" s="138"/>
      <c r="T127" s="131">
        <f t="shared" si="3"/>
        <v>0</v>
      </c>
      <c r="U127" s="138"/>
      <c r="V127" s="1"/>
    </row>
    <row r="128" spans="1:22" x14ac:dyDescent="0.25">
      <c r="A128" s="45" t="s">
        <v>2226</v>
      </c>
      <c r="B128" s="39" t="s">
        <v>1810</v>
      </c>
      <c r="C128" s="105">
        <v>480</v>
      </c>
      <c r="D128" s="105">
        <v>2701</v>
      </c>
      <c r="E128" s="105">
        <f t="shared" si="2"/>
        <v>1590.5</v>
      </c>
      <c r="F128" s="121">
        <v>0.34044793866451084</v>
      </c>
      <c r="G128" s="138"/>
      <c r="H128" s="138"/>
      <c r="I128" s="138"/>
      <c r="J128" s="138"/>
      <c r="K128" s="138"/>
      <c r="L128" s="138"/>
      <c r="M128" s="138"/>
      <c r="N128" s="138"/>
      <c r="O128" s="138"/>
      <c r="P128" s="138"/>
      <c r="Q128" s="138"/>
      <c r="R128" s="138"/>
      <c r="S128" s="138"/>
      <c r="T128" s="131">
        <f t="shared" si="3"/>
        <v>0</v>
      </c>
      <c r="U128" s="138"/>
      <c r="V128" s="1"/>
    </row>
    <row r="129" spans="1:22" x14ac:dyDescent="0.25">
      <c r="A129" s="45" t="s">
        <v>2227</v>
      </c>
      <c r="B129" s="39" t="s">
        <v>1811</v>
      </c>
      <c r="C129" s="105">
        <v>9320</v>
      </c>
      <c r="D129" s="105">
        <v>10598</v>
      </c>
      <c r="E129" s="105">
        <f t="shared" si="2"/>
        <v>9959</v>
      </c>
      <c r="F129" s="121">
        <v>1.2923630110519757E-2</v>
      </c>
      <c r="G129" s="138"/>
      <c r="H129" s="138"/>
      <c r="I129" s="138"/>
      <c r="J129" s="138"/>
      <c r="K129" s="138"/>
      <c r="L129" s="138"/>
      <c r="M129" s="138"/>
      <c r="N129" s="138"/>
      <c r="O129" s="138"/>
      <c r="P129" s="138"/>
      <c r="Q129" s="138"/>
      <c r="R129" s="138"/>
      <c r="S129" s="138"/>
      <c r="T129" s="131">
        <f t="shared" si="3"/>
        <v>0</v>
      </c>
      <c r="U129" s="138"/>
      <c r="V129" s="1"/>
    </row>
    <row r="130" spans="1:22" x14ac:dyDescent="0.25">
      <c r="A130" s="45">
        <v>225098</v>
      </c>
      <c r="B130" s="39" t="s">
        <v>1812</v>
      </c>
      <c r="C130" s="105">
        <v>120</v>
      </c>
      <c r="D130" s="105">
        <v>813</v>
      </c>
      <c r="E130" s="105">
        <f t="shared" si="2"/>
        <v>466.5</v>
      </c>
      <c r="F130" s="121">
        <v>4.3686448589632196E-3</v>
      </c>
      <c r="G130" s="138"/>
      <c r="H130" s="138"/>
      <c r="I130" s="138"/>
      <c r="J130" s="138"/>
      <c r="K130" s="138"/>
      <c r="L130" s="138"/>
      <c r="M130" s="138"/>
      <c r="N130" s="138"/>
      <c r="O130" s="138"/>
      <c r="P130" s="138"/>
      <c r="Q130" s="138"/>
      <c r="R130" s="138"/>
      <c r="S130" s="138"/>
      <c r="T130" s="131">
        <f t="shared" si="3"/>
        <v>0</v>
      </c>
      <c r="U130" s="138"/>
      <c r="V130" s="1"/>
    </row>
    <row r="131" spans="1:22" x14ac:dyDescent="0.25">
      <c r="A131" s="45">
        <v>20068378</v>
      </c>
      <c r="B131" s="39" t="s">
        <v>1813</v>
      </c>
      <c r="C131" s="105">
        <v>80</v>
      </c>
      <c r="D131" s="105">
        <v>243</v>
      </c>
      <c r="E131" s="105">
        <f t="shared" si="2"/>
        <v>161.5</v>
      </c>
      <c r="F131" s="121">
        <v>0.1416236066465138</v>
      </c>
      <c r="G131" s="138"/>
      <c r="H131" s="138"/>
      <c r="I131" s="138"/>
      <c r="J131" s="138"/>
      <c r="K131" s="138"/>
      <c r="L131" s="138"/>
      <c r="M131" s="138"/>
      <c r="N131" s="138"/>
      <c r="O131" s="138"/>
      <c r="P131" s="138"/>
      <c r="Q131" s="138"/>
      <c r="R131" s="138"/>
      <c r="S131" s="138"/>
      <c r="T131" s="131">
        <f t="shared" si="3"/>
        <v>0</v>
      </c>
      <c r="U131" s="138"/>
      <c r="V131" s="1"/>
    </row>
    <row r="132" spans="1:22" x14ac:dyDescent="0.25">
      <c r="A132" s="45" t="s">
        <v>2228</v>
      </c>
      <c r="B132" s="39" t="s">
        <v>1814</v>
      </c>
      <c r="C132" s="105">
        <v>126</v>
      </c>
      <c r="D132" s="105">
        <v>218</v>
      </c>
      <c r="E132" s="105">
        <f t="shared" si="2"/>
        <v>172</v>
      </c>
      <c r="F132" s="121">
        <v>2.4580596773521391E-3</v>
      </c>
      <c r="G132" s="138"/>
      <c r="H132" s="138"/>
      <c r="I132" s="138"/>
      <c r="J132" s="138"/>
      <c r="K132" s="138"/>
      <c r="L132" s="138"/>
      <c r="M132" s="138"/>
      <c r="N132" s="138"/>
      <c r="O132" s="138"/>
      <c r="P132" s="138"/>
      <c r="Q132" s="138"/>
      <c r="R132" s="138"/>
      <c r="S132" s="138"/>
      <c r="T132" s="131">
        <f t="shared" si="3"/>
        <v>0</v>
      </c>
      <c r="U132" s="138"/>
      <c r="V132" s="1"/>
    </row>
    <row r="133" spans="1:22" x14ac:dyDescent="0.25">
      <c r="A133" s="45" t="s">
        <v>2229</v>
      </c>
      <c r="B133" s="39" t="s">
        <v>1815</v>
      </c>
      <c r="C133" s="105">
        <v>1600</v>
      </c>
      <c r="D133" s="105">
        <v>1210</v>
      </c>
      <c r="E133" s="105">
        <f t="shared" si="2"/>
        <v>1405</v>
      </c>
      <c r="F133" s="121">
        <v>5.8393661075770369E-2</v>
      </c>
      <c r="G133" s="138"/>
      <c r="H133" s="138"/>
      <c r="I133" s="138"/>
      <c r="J133" s="138"/>
      <c r="K133" s="138"/>
      <c r="L133" s="138"/>
      <c r="M133" s="138"/>
      <c r="N133" s="138"/>
      <c r="O133" s="138"/>
      <c r="P133" s="138"/>
      <c r="Q133" s="138"/>
      <c r="R133" s="138"/>
      <c r="S133" s="138"/>
      <c r="T133" s="131">
        <f t="shared" si="3"/>
        <v>0</v>
      </c>
      <c r="U133" s="138"/>
      <c r="V133" s="1"/>
    </row>
    <row r="134" spans="1:22" x14ac:dyDescent="0.25">
      <c r="A134" s="45">
        <v>225599</v>
      </c>
      <c r="B134" s="39" t="s">
        <v>1816</v>
      </c>
      <c r="C134" s="105">
        <v>860</v>
      </c>
      <c r="D134" s="105">
        <v>844</v>
      </c>
      <c r="E134" s="105">
        <f t="shared" si="2"/>
        <v>852</v>
      </c>
      <c r="F134" s="121">
        <v>0.10127689373874967</v>
      </c>
      <c r="G134" s="138"/>
      <c r="H134" s="138"/>
      <c r="I134" s="138"/>
      <c r="J134" s="138"/>
      <c r="K134" s="138"/>
      <c r="L134" s="138"/>
      <c r="M134" s="138"/>
      <c r="N134" s="138"/>
      <c r="O134" s="138"/>
      <c r="P134" s="138"/>
      <c r="Q134" s="138"/>
      <c r="R134" s="138"/>
      <c r="S134" s="138"/>
      <c r="T134" s="131">
        <f t="shared" si="3"/>
        <v>0</v>
      </c>
      <c r="U134" s="138"/>
      <c r="V134" s="1"/>
    </row>
    <row r="135" spans="1:22" x14ac:dyDescent="0.25">
      <c r="A135" s="45" t="s">
        <v>2230</v>
      </c>
      <c r="B135" s="39" t="s">
        <v>1817</v>
      </c>
      <c r="C135" s="105">
        <v>730</v>
      </c>
      <c r="D135" s="105">
        <v>6490</v>
      </c>
      <c r="E135" s="105">
        <f t="shared" si="2"/>
        <v>3610</v>
      </c>
      <c r="F135" s="121">
        <v>1.1306766030715367E-2</v>
      </c>
      <c r="G135" s="138"/>
      <c r="H135" s="138"/>
      <c r="I135" s="138"/>
      <c r="J135" s="138"/>
      <c r="K135" s="138"/>
      <c r="L135" s="138"/>
      <c r="M135" s="138"/>
      <c r="N135" s="138"/>
      <c r="O135" s="138"/>
      <c r="P135" s="138"/>
      <c r="Q135" s="138"/>
      <c r="R135" s="138"/>
      <c r="S135" s="138"/>
      <c r="T135" s="131">
        <f t="shared" si="3"/>
        <v>0</v>
      </c>
      <c r="U135" s="138"/>
      <c r="V135" s="1"/>
    </row>
    <row r="136" spans="1:22" x14ac:dyDescent="0.25">
      <c r="A136" s="45" t="s">
        <v>2231</v>
      </c>
      <c r="B136" s="39" t="s">
        <v>1818</v>
      </c>
      <c r="C136" s="105">
        <v>5</v>
      </c>
      <c r="D136" s="105">
        <v>19</v>
      </c>
      <c r="E136" s="105">
        <f t="shared" si="2"/>
        <v>12</v>
      </c>
      <c r="F136" s="121">
        <v>3.4499652005188647E-2</v>
      </c>
      <c r="G136" s="138"/>
      <c r="H136" s="138"/>
      <c r="I136" s="138"/>
      <c r="J136" s="138"/>
      <c r="K136" s="138"/>
      <c r="L136" s="138"/>
      <c r="M136" s="138"/>
      <c r="N136" s="138"/>
      <c r="O136" s="138"/>
      <c r="P136" s="138"/>
      <c r="Q136" s="138"/>
      <c r="R136" s="138"/>
      <c r="S136" s="138"/>
      <c r="T136" s="131">
        <f t="shared" si="3"/>
        <v>0</v>
      </c>
      <c r="U136" s="138"/>
      <c r="V136" s="1"/>
    </row>
    <row r="137" spans="1:22" x14ac:dyDescent="0.25">
      <c r="A137" s="45" t="s">
        <v>2232</v>
      </c>
      <c r="B137" s="39" t="s">
        <v>1819</v>
      </c>
      <c r="C137" s="105">
        <v>1740</v>
      </c>
      <c r="D137" s="105">
        <v>2580</v>
      </c>
      <c r="E137" s="105">
        <f t="shared" si="2"/>
        <v>2160</v>
      </c>
      <c r="F137" s="121">
        <v>2.6585120391155143E-2</v>
      </c>
      <c r="G137" s="138"/>
      <c r="H137" s="138"/>
      <c r="I137" s="138"/>
      <c r="J137" s="138"/>
      <c r="K137" s="138"/>
      <c r="L137" s="138"/>
      <c r="M137" s="138"/>
      <c r="N137" s="138"/>
      <c r="O137" s="138"/>
      <c r="P137" s="138"/>
      <c r="Q137" s="138"/>
      <c r="R137" s="138"/>
      <c r="S137" s="138"/>
      <c r="T137" s="131">
        <f t="shared" si="3"/>
        <v>0</v>
      </c>
      <c r="U137" s="138"/>
      <c r="V137" s="1"/>
    </row>
    <row r="138" spans="1:22" x14ac:dyDescent="0.25">
      <c r="A138" s="45" t="s">
        <v>2233</v>
      </c>
      <c r="B138" s="39" t="s">
        <v>1820</v>
      </c>
      <c r="C138" s="105">
        <v>2</v>
      </c>
      <c r="D138" s="105">
        <v>26</v>
      </c>
      <c r="E138" s="105">
        <f t="shared" ref="E138:E201" si="4">AVERAGE(C138:D138)</f>
        <v>14</v>
      </c>
      <c r="F138" s="121">
        <v>2.5846644824734167E-3</v>
      </c>
      <c r="G138" s="138"/>
      <c r="H138" s="138"/>
      <c r="I138" s="138"/>
      <c r="J138" s="138"/>
      <c r="K138" s="138"/>
      <c r="L138" s="138"/>
      <c r="M138" s="138"/>
      <c r="N138" s="138"/>
      <c r="O138" s="138"/>
      <c r="P138" s="138"/>
      <c r="Q138" s="138"/>
      <c r="R138" s="138"/>
      <c r="S138" s="138"/>
      <c r="T138" s="131">
        <f t="shared" ref="T138:T201" si="5">S138*E138</f>
        <v>0</v>
      </c>
      <c r="U138" s="138"/>
      <c r="V138" s="1"/>
    </row>
    <row r="139" spans="1:22" x14ac:dyDescent="0.25">
      <c r="A139" s="45" t="s">
        <v>2234</v>
      </c>
      <c r="B139" s="39" t="s">
        <v>1821</v>
      </c>
      <c r="C139" s="105">
        <v>5</v>
      </c>
      <c r="D139" s="105">
        <v>22</v>
      </c>
      <c r="E139" s="105">
        <f t="shared" si="4"/>
        <v>13.5</v>
      </c>
      <c r="F139" s="121">
        <v>5.7540892368356173E-4</v>
      </c>
      <c r="G139" s="138"/>
      <c r="H139" s="138"/>
      <c r="I139" s="138"/>
      <c r="J139" s="138"/>
      <c r="K139" s="138"/>
      <c r="L139" s="138"/>
      <c r="M139" s="138"/>
      <c r="N139" s="138"/>
      <c r="O139" s="138"/>
      <c r="P139" s="138"/>
      <c r="Q139" s="138"/>
      <c r="R139" s="138"/>
      <c r="S139" s="138"/>
      <c r="T139" s="131">
        <f t="shared" si="5"/>
        <v>0</v>
      </c>
      <c r="U139" s="138"/>
      <c r="V139" s="1"/>
    </row>
    <row r="140" spans="1:22" x14ac:dyDescent="0.25">
      <c r="A140" s="45">
        <v>142524</v>
      </c>
      <c r="B140" s="39" t="s">
        <v>1822</v>
      </c>
      <c r="C140" s="105">
        <v>27</v>
      </c>
      <c r="D140" s="105">
        <v>44</v>
      </c>
      <c r="E140" s="105">
        <f t="shared" si="4"/>
        <v>35.5</v>
      </c>
      <c r="F140" s="121">
        <v>3.3767196620015663E-2</v>
      </c>
      <c r="G140" s="138"/>
      <c r="H140" s="138"/>
      <c r="I140" s="138"/>
      <c r="J140" s="138"/>
      <c r="K140" s="138"/>
      <c r="L140" s="138"/>
      <c r="M140" s="138"/>
      <c r="N140" s="138"/>
      <c r="O140" s="138"/>
      <c r="P140" s="138"/>
      <c r="Q140" s="138"/>
      <c r="R140" s="138"/>
      <c r="S140" s="138"/>
      <c r="T140" s="131">
        <f t="shared" si="5"/>
        <v>0</v>
      </c>
      <c r="U140" s="138"/>
      <c r="V140" s="1"/>
    </row>
    <row r="141" spans="1:22" x14ac:dyDescent="0.25">
      <c r="A141" s="45" t="s">
        <v>2235</v>
      </c>
      <c r="B141" s="39" t="s">
        <v>1823</v>
      </c>
      <c r="C141" s="105">
        <v>58</v>
      </c>
      <c r="D141" s="105">
        <v>37</v>
      </c>
      <c r="E141" s="105">
        <f t="shared" si="4"/>
        <v>47.5</v>
      </c>
      <c r="F141" s="121">
        <v>1.3424168046749063E-3</v>
      </c>
      <c r="G141" s="138"/>
      <c r="H141" s="138"/>
      <c r="I141" s="138"/>
      <c r="J141" s="138"/>
      <c r="K141" s="138"/>
      <c r="L141" s="138"/>
      <c r="M141" s="138"/>
      <c r="N141" s="138"/>
      <c r="O141" s="138"/>
      <c r="P141" s="138"/>
      <c r="Q141" s="138"/>
      <c r="R141" s="138"/>
      <c r="S141" s="138"/>
      <c r="T141" s="131">
        <f t="shared" si="5"/>
        <v>0</v>
      </c>
      <c r="U141" s="138"/>
      <c r="V141" s="1"/>
    </row>
    <row r="142" spans="1:22" x14ac:dyDescent="0.25">
      <c r="A142" s="45" t="s">
        <v>2236</v>
      </c>
      <c r="B142" s="39" t="s">
        <v>1824</v>
      </c>
      <c r="C142" s="105">
        <v>800</v>
      </c>
      <c r="D142" s="105">
        <v>3509</v>
      </c>
      <c r="E142" s="105">
        <f t="shared" si="4"/>
        <v>2154.5</v>
      </c>
      <c r="F142" s="121">
        <v>3.2555661786842952E-2</v>
      </c>
      <c r="G142" s="138"/>
      <c r="H142" s="138"/>
      <c r="I142" s="138"/>
      <c r="J142" s="138"/>
      <c r="K142" s="138"/>
      <c r="L142" s="138"/>
      <c r="M142" s="138"/>
      <c r="N142" s="138"/>
      <c r="O142" s="138"/>
      <c r="P142" s="138"/>
      <c r="Q142" s="138"/>
      <c r="R142" s="138"/>
      <c r="S142" s="138"/>
      <c r="T142" s="131">
        <f t="shared" si="5"/>
        <v>0</v>
      </c>
      <c r="U142" s="138"/>
      <c r="V142" s="1"/>
    </row>
    <row r="143" spans="1:22" x14ac:dyDescent="0.25">
      <c r="A143" s="45" t="s">
        <v>2237</v>
      </c>
      <c r="B143" s="39" t="s">
        <v>1825</v>
      </c>
      <c r="C143" s="105">
        <v>49</v>
      </c>
      <c r="D143" s="105">
        <v>47</v>
      </c>
      <c r="E143" s="105">
        <f t="shared" si="4"/>
        <v>48</v>
      </c>
      <c r="F143" s="121">
        <v>4.4820079329721152E-2</v>
      </c>
      <c r="G143" s="138"/>
      <c r="H143" s="138"/>
      <c r="I143" s="138"/>
      <c r="J143" s="138"/>
      <c r="K143" s="138"/>
      <c r="L143" s="138"/>
      <c r="M143" s="138"/>
      <c r="N143" s="138"/>
      <c r="O143" s="138"/>
      <c r="P143" s="138"/>
      <c r="Q143" s="138"/>
      <c r="R143" s="138"/>
      <c r="S143" s="138"/>
      <c r="T143" s="131">
        <f t="shared" si="5"/>
        <v>0</v>
      </c>
      <c r="U143" s="138"/>
      <c r="V143" s="1"/>
    </row>
    <row r="144" spans="1:22" x14ac:dyDescent="0.25">
      <c r="A144" s="45" t="s">
        <v>2238</v>
      </c>
      <c r="B144" s="39" t="s">
        <v>1826</v>
      </c>
      <c r="C144" s="105">
        <v>546</v>
      </c>
      <c r="D144" s="105">
        <v>1860</v>
      </c>
      <c r="E144" s="105">
        <f t="shared" si="4"/>
        <v>1203</v>
      </c>
      <c r="F144" s="121">
        <v>0.24945624364617272</v>
      </c>
      <c r="G144" s="138"/>
      <c r="H144" s="138"/>
      <c r="I144" s="138"/>
      <c r="J144" s="138"/>
      <c r="K144" s="138"/>
      <c r="L144" s="138"/>
      <c r="M144" s="138"/>
      <c r="N144" s="138"/>
      <c r="O144" s="138"/>
      <c r="P144" s="138"/>
      <c r="Q144" s="138"/>
      <c r="R144" s="138"/>
      <c r="S144" s="138"/>
      <c r="T144" s="131">
        <f t="shared" si="5"/>
        <v>0</v>
      </c>
      <c r="U144" s="138"/>
      <c r="V144" s="1"/>
    </row>
    <row r="145" spans="1:22" x14ac:dyDescent="0.25">
      <c r="A145" s="45" t="s">
        <v>2239</v>
      </c>
      <c r="B145" s="39" t="s">
        <v>1827</v>
      </c>
      <c r="C145" s="105">
        <v>1454</v>
      </c>
      <c r="D145" s="105">
        <v>610</v>
      </c>
      <c r="E145" s="105">
        <f t="shared" si="4"/>
        <v>1032</v>
      </c>
      <c r="F145" s="121">
        <v>5.1773558732774961E-3</v>
      </c>
      <c r="G145" s="138"/>
      <c r="H145" s="138"/>
      <c r="I145" s="138"/>
      <c r="J145" s="138"/>
      <c r="K145" s="138"/>
      <c r="L145" s="138"/>
      <c r="M145" s="138"/>
      <c r="N145" s="138"/>
      <c r="O145" s="138"/>
      <c r="P145" s="138"/>
      <c r="Q145" s="138"/>
      <c r="R145" s="138"/>
      <c r="S145" s="138"/>
      <c r="T145" s="131">
        <f t="shared" si="5"/>
        <v>0</v>
      </c>
      <c r="U145" s="138"/>
      <c r="V145" s="1"/>
    </row>
    <row r="146" spans="1:22" x14ac:dyDescent="0.25">
      <c r="A146" s="45" t="s">
        <v>2240</v>
      </c>
      <c r="B146" s="39" t="s">
        <v>1828</v>
      </c>
      <c r="C146" s="105">
        <v>24</v>
      </c>
      <c r="D146" s="105">
        <v>18</v>
      </c>
      <c r="E146" s="105">
        <f t="shared" si="4"/>
        <v>21</v>
      </c>
      <c r="F146" s="121">
        <v>1.3784877239858219E-2</v>
      </c>
      <c r="G146" s="138"/>
      <c r="H146" s="138"/>
      <c r="I146" s="138"/>
      <c r="J146" s="138"/>
      <c r="K146" s="138"/>
      <c r="L146" s="138"/>
      <c r="M146" s="138"/>
      <c r="N146" s="138"/>
      <c r="O146" s="138"/>
      <c r="P146" s="138"/>
      <c r="Q146" s="138"/>
      <c r="R146" s="138"/>
      <c r="S146" s="138"/>
      <c r="T146" s="131">
        <f t="shared" si="5"/>
        <v>0</v>
      </c>
      <c r="U146" s="138"/>
      <c r="V146" s="1"/>
    </row>
    <row r="147" spans="1:22" x14ac:dyDescent="0.25">
      <c r="A147" s="45">
        <v>210090</v>
      </c>
      <c r="B147" s="39" t="s">
        <v>1829</v>
      </c>
      <c r="C147" s="105">
        <v>400</v>
      </c>
      <c r="D147" s="105">
        <v>626</v>
      </c>
      <c r="E147" s="105">
        <f t="shared" si="4"/>
        <v>513</v>
      </c>
      <c r="F147" s="121">
        <v>6.7510312515039351E-3</v>
      </c>
      <c r="G147" s="138"/>
      <c r="H147" s="138"/>
      <c r="I147" s="138"/>
      <c r="J147" s="138"/>
      <c r="K147" s="138"/>
      <c r="L147" s="138"/>
      <c r="M147" s="138"/>
      <c r="N147" s="138"/>
      <c r="O147" s="138"/>
      <c r="P147" s="138"/>
      <c r="Q147" s="138"/>
      <c r="R147" s="138"/>
      <c r="S147" s="138"/>
      <c r="T147" s="131">
        <f t="shared" si="5"/>
        <v>0</v>
      </c>
      <c r="U147" s="138"/>
      <c r="V147" s="1"/>
    </row>
    <row r="148" spans="1:22" x14ac:dyDescent="0.25">
      <c r="A148" s="45" t="s">
        <v>2241</v>
      </c>
      <c r="B148" s="39" t="s">
        <v>1830</v>
      </c>
      <c r="C148" s="105">
        <v>1866</v>
      </c>
      <c r="D148" s="105">
        <v>3290</v>
      </c>
      <c r="E148" s="105">
        <f t="shared" si="4"/>
        <v>2578</v>
      </c>
      <c r="F148" s="121">
        <v>0.53457871664159029</v>
      </c>
      <c r="G148" s="138"/>
      <c r="H148" s="138"/>
      <c r="I148" s="138"/>
      <c r="J148" s="138"/>
      <c r="K148" s="138"/>
      <c r="L148" s="138"/>
      <c r="M148" s="138"/>
      <c r="N148" s="138"/>
      <c r="O148" s="138"/>
      <c r="P148" s="138"/>
      <c r="Q148" s="138"/>
      <c r="R148" s="138"/>
      <c r="S148" s="138"/>
      <c r="T148" s="131">
        <f t="shared" si="5"/>
        <v>0</v>
      </c>
      <c r="U148" s="138"/>
      <c r="V148" s="1"/>
    </row>
    <row r="149" spans="1:22" x14ac:dyDescent="0.25">
      <c r="A149" s="45">
        <v>100046</v>
      </c>
      <c r="B149" s="39" t="s">
        <v>1831</v>
      </c>
      <c r="C149" s="105">
        <v>292</v>
      </c>
      <c r="D149" s="105">
        <v>95</v>
      </c>
      <c r="E149" s="105">
        <f t="shared" si="4"/>
        <v>193.5</v>
      </c>
      <c r="F149" s="121">
        <v>5.6950914606052463E-2</v>
      </c>
      <c r="G149" s="138"/>
      <c r="H149" s="138"/>
      <c r="I149" s="138"/>
      <c r="J149" s="138"/>
      <c r="K149" s="138"/>
      <c r="L149" s="138"/>
      <c r="M149" s="138"/>
      <c r="N149" s="138"/>
      <c r="O149" s="138"/>
      <c r="P149" s="138"/>
      <c r="Q149" s="138"/>
      <c r="R149" s="138"/>
      <c r="S149" s="138"/>
      <c r="T149" s="131">
        <f t="shared" si="5"/>
        <v>0</v>
      </c>
      <c r="U149" s="138"/>
      <c r="V149" s="1"/>
    </row>
    <row r="150" spans="1:22" x14ac:dyDescent="0.25">
      <c r="A150" s="45" t="s">
        <v>2242</v>
      </c>
      <c r="B150" s="39" t="s">
        <v>1832</v>
      </c>
      <c r="C150" s="105">
        <v>21</v>
      </c>
      <c r="D150" s="105">
        <v>21</v>
      </c>
      <c r="E150" s="105">
        <f t="shared" si="4"/>
        <v>21</v>
      </c>
      <c r="F150" s="121">
        <v>6.867341153215239E-3</v>
      </c>
      <c r="G150" s="138"/>
      <c r="H150" s="138"/>
      <c r="I150" s="138"/>
      <c r="J150" s="138"/>
      <c r="K150" s="138"/>
      <c r="L150" s="138"/>
      <c r="M150" s="138"/>
      <c r="N150" s="138"/>
      <c r="O150" s="138"/>
      <c r="P150" s="138"/>
      <c r="Q150" s="138"/>
      <c r="R150" s="138"/>
      <c r="S150" s="138"/>
      <c r="T150" s="131">
        <f t="shared" si="5"/>
        <v>0</v>
      </c>
      <c r="U150" s="138"/>
      <c r="V150" s="1"/>
    </row>
    <row r="151" spans="1:22" x14ac:dyDescent="0.25">
      <c r="A151" s="45">
        <v>808006</v>
      </c>
      <c r="B151" s="39" t="s">
        <v>1833</v>
      </c>
      <c r="C151" s="105">
        <v>542</v>
      </c>
      <c r="D151" s="105">
        <v>456</v>
      </c>
      <c r="E151" s="105">
        <f t="shared" si="4"/>
        <v>499</v>
      </c>
      <c r="F151" s="121">
        <v>1.0681139352001944E-2</v>
      </c>
      <c r="G151" s="138"/>
      <c r="H151" s="138"/>
      <c r="I151" s="138"/>
      <c r="J151" s="138"/>
      <c r="K151" s="138"/>
      <c r="L151" s="138"/>
      <c r="M151" s="138"/>
      <c r="N151" s="138"/>
      <c r="O151" s="138"/>
      <c r="P151" s="138"/>
      <c r="Q151" s="138"/>
      <c r="R151" s="138"/>
      <c r="S151" s="138"/>
      <c r="T151" s="131">
        <f t="shared" si="5"/>
        <v>0</v>
      </c>
      <c r="U151" s="138"/>
      <c r="V151" s="1"/>
    </row>
    <row r="152" spans="1:22" x14ac:dyDescent="0.25">
      <c r="A152" s="45">
        <v>225893</v>
      </c>
      <c r="B152" s="39" t="s">
        <v>1834</v>
      </c>
      <c r="C152" s="105">
        <v>2200</v>
      </c>
      <c r="D152" s="105">
        <v>2892</v>
      </c>
      <c r="E152" s="105">
        <f t="shared" si="4"/>
        <v>2546</v>
      </c>
      <c r="F152" s="121">
        <v>0.26294974411362781</v>
      </c>
      <c r="G152" s="138"/>
      <c r="H152" s="138"/>
      <c r="I152" s="138"/>
      <c r="J152" s="138"/>
      <c r="K152" s="138"/>
      <c r="L152" s="138"/>
      <c r="M152" s="138"/>
      <c r="N152" s="138"/>
      <c r="O152" s="138"/>
      <c r="P152" s="138"/>
      <c r="Q152" s="138"/>
      <c r="R152" s="138"/>
      <c r="S152" s="138"/>
      <c r="T152" s="131">
        <f t="shared" si="5"/>
        <v>0</v>
      </c>
      <c r="U152" s="138"/>
      <c r="V152" s="1"/>
    </row>
    <row r="153" spans="1:22" x14ac:dyDescent="0.25">
      <c r="A153" s="45" t="s">
        <v>2243</v>
      </c>
      <c r="B153" s="39" t="s">
        <v>1835</v>
      </c>
      <c r="C153" s="105">
        <v>3830</v>
      </c>
      <c r="D153" s="105">
        <v>2860</v>
      </c>
      <c r="E153" s="105">
        <f t="shared" si="4"/>
        <v>3345</v>
      </c>
      <c r="F153" s="121">
        <v>1.8954285566893071E-3</v>
      </c>
      <c r="G153" s="138"/>
      <c r="H153" s="138"/>
      <c r="I153" s="138"/>
      <c r="J153" s="138"/>
      <c r="K153" s="138"/>
      <c r="L153" s="138"/>
      <c r="M153" s="138"/>
      <c r="N153" s="138"/>
      <c r="O153" s="138"/>
      <c r="P153" s="138"/>
      <c r="Q153" s="138"/>
      <c r="R153" s="138"/>
      <c r="S153" s="138"/>
      <c r="T153" s="131">
        <f t="shared" si="5"/>
        <v>0</v>
      </c>
      <c r="U153" s="138"/>
      <c r="V153" s="1"/>
    </row>
    <row r="154" spans="1:22" x14ac:dyDescent="0.25">
      <c r="A154" s="45">
        <v>100017</v>
      </c>
      <c r="B154" s="39" t="s">
        <v>1836</v>
      </c>
      <c r="C154" s="105">
        <v>20</v>
      </c>
      <c r="D154" s="105">
        <v>30</v>
      </c>
      <c r="E154" s="105">
        <f t="shared" si="4"/>
        <v>25</v>
      </c>
      <c r="F154" s="121">
        <v>5.2482148804337716E-4</v>
      </c>
      <c r="G154" s="138"/>
      <c r="H154" s="138"/>
      <c r="I154" s="138"/>
      <c r="J154" s="138"/>
      <c r="K154" s="138"/>
      <c r="L154" s="138"/>
      <c r="M154" s="138"/>
      <c r="N154" s="138"/>
      <c r="O154" s="138"/>
      <c r="P154" s="138"/>
      <c r="Q154" s="138"/>
      <c r="R154" s="138"/>
      <c r="S154" s="138"/>
      <c r="T154" s="131">
        <f t="shared" si="5"/>
        <v>0</v>
      </c>
      <c r="U154" s="138"/>
      <c r="V154" s="1"/>
    </row>
    <row r="155" spans="1:22" x14ac:dyDescent="0.25">
      <c r="A155" s="45">
        <v>148538</v>
      </c>
      <c r="B155" s="39" t="s">
        <v>1837</v>
      </c>
      <c r="C155" s="105">
        <v>16</v>
      </c>
      <c r="D155" s="105">
        <v>160</v>
      </c>
      <c r="E155" s="105">
        <f t="shared" si="4"/>
        <v>88</v>
      </c>
      <c r="F155" s="121">
        <v>4.6736539973478541E-2</v>
      </c>
      <c r="G155" s="138"/>
      <c r="H155" s="138"/>
      <c r="I155" s="138"/>
      <c r="J155" s="138"/>
      <c r="K155" s="138"/>
      <c r="L155" s="138"/>
      <c r="M155" s="138"/>
      <c r="N155" s="138"/>
      <c r="O155" s="138"/>
      <c r="P155" s="138"/>
      <c r="Q155" s="138"/>
      <c r="R155" s="138"/>
      <c r="S155" s="138"/>
      <c r="T155" s="131">
        <f t="shared" si="5"/>
        <v>0</v>
      </c>
      <c r="U155" s="138"/>
      <c r="V155" s="1"/>
    </row>
    <row r="156" spans="1:22" x14ac:dyDescent="0.25">
      <c r="A156" s="45" t="s">
        <v>2244</v>
      </c>
      <c r="B156" s="39" t="s">
        <v>1838</v>
      </c>
      <c r="C156" s="105">
        <v>370</v>
      </c>
      <c r="D156" s="105">
        <v>305</v>
      </c>
      <c r="E156" s="105">
        <f t="shared" si="4"/>
        <v>337.5</v>
      </c>
      <c r="F156" s="121">
        <v>3.4527244502575299E-2</v>
      </c>
      <c r="G156" s="138"/>
      <c r="H156" s="138"/>
      <c r="I156" s="138"/>
      <c r="J156" s="138"/>
      <c r="K156" s="138"/>
      <c r="L156" s="138"/>
      <c r="M156" s="138"/>
      <c r="N156" s="138"/>
      <c r="O156" s="138"/>
      <c r="P156" s="138"/>
      <c r="Q156" s="138"/>
      <c r="R156" s="138"/>
      <c r="S156" s="138"/>
      <c r="T156" s="131">
        <f t="shared" si="5"/>
        <v>0</v>
      </c>
      <c r="U156" s="138"/>
      <c r="V156" s="1"/>
    </row>
    <row r="157" spans="1:22" x14ac:dyDescent="0.25">
      <c r="A157" s="45" t="s">
        <v>2245</v>
      </c>
      <c r="B157" s="39" t="s">
        <v>1839</v>
      </c>
      <c r="C157" s="105">
        <v>4</v>
      </c>
      <c r="D157" s="105">
        <v>17</v>
      </c>
      <c r="E157" s="105">
        <f t="shared" si="4"/>
        <v>10.5</v>
      </c>
      <c r="F157" s="121">
        <v>5.6680006449892585E-3</v>
      </c>
      <c r="G157" s="138"/>
      <c r="H157" s="138"/>
      <c r="I157" s="138"/>
      <c r="J157" s="138"/>
      <c r="K157" s="138"/>
      <c r="L157" s="138"/>
      <c r="M157" s="138"/>
      <c r="N157" s="138"/>
      <c r="O157" s="138"/>
      <c r="P157" s="138"/>
      <c r="Q157" s="138"/>
      <c r="R157" s="138"/>
      <c r="S157" s="138"/>
      <c r="T157" s="131">
        <f t="shared" si="5"/>
        <v>0</v>
      </c>
      <c r="U157" s="138"/>
      <c r="V157" s="1"/>
    </row>
    <row r="158" spans="1:22" x14ac:dyDescent="0.25">
      <c r="A158" s="45" t="s">
        <v>2246</v>
      </c>
      <c r="B158" s="39" t="s">
        <v>1840</v>
      </c>
      <c r="C158" s="105">
        <v>18</v>
      </c>
      <c r="D158" s="105">
        <v>26</v>
      </c>
      <c r="E158" s="105">
        <f t="shared" si="4"/>
        <v>22</v>
      </c>
      <c r="F158" s="121">
        <v>5.6803754619990307E-5</v>
      </c>
      <c r="G158" s="138"/>
      <c r="H158" s="138"/>
      <c r="I158" s="138"/>
      <c r="J158" s="138"/>
      <c r="K158" s="138"/>
      <c r="L158" s="138"/>
      <c r="M158" s="138"/>
      <c r="N158" s="138"/>
      <c r="O158" s="138"/>
      <c r="P158" s="138"/>
      <c r="Q158" s="138"/>
      <c r="R158" s="138"/>
      <c r="S158" s="138"/>
      <c r="T158" s="131">
        <f t="shared" si="5"/>
        <v>0</v>
      </c>
      <c r="U158" s="138"/>
      <c r="V158" s="1"/>
    </row>
    <row r="159" spans="1:22" x14ac:dyDescent="0.25">
      <c r="A159" s="45" t="s">
        <v>2247</v>
      </c>
      <c r="B159" s="39" t="s">
        <v>1841</v>
      </c>
      <c r="C159" s="105">
        <v>480</v>
      </c>
      <c r="D159" s="105">
        <v>864</v>
      </c>
      <c r="E159" s="105">
        <f t="shared" si="4"/>
        <v>672</v>
      </c>
      <c r="F159" s="121">
        <v>8.8462951330568421E-3</v>
      </c>
      <c r="G159" s="138"/>
      <c r="H159" s="138"/>
      <c r="I159" s="138"/>
      <c r="J159" s="138"/>
      <c r="K159" s="138"/>
      <c r="L159" s="138"/>
      <c r="M159" s="138"/>
      <c r="N159" s="138"/>
      <c r="O159" s="138"/>
      <c r="P159" s="138"/>
      <c r="Q159" s="138"/>
      <c r="R159" s="138"/>
      <c r="S159" s="138"/>
      <c r="T159" s="131">
        <f t="shared" si="5"/>
        <v>0</v>
      </c>
      <c r="U159" s="138"/>
      <c r="V159" s="1"/>
    </row>
    <row r="160" spans="1:22" x14ac:dyDescent="0.25">
      <c r="A160" s="45" t="s">
        <v>2248</v>
      </c>
      <c r="B160" s="39" t="s">
        <v>1842</v>
      </c>
      <c r="C160" s="105">
        <v>105</v>
      </c>
      <c r="D160" s="105">
        <v>194</v>
      </c>
      <c r="E160" s="105">
        <f t="shared" si="4"/>
        <v>149.5</v>
      </c>
      <c r="F160" s="121">
        <v>1.0820205538830676E-3</v>
      </c>
      <c r="G160" s="138"/>
      <c r="H160" s="138"/>
      <c r="I160" s="138"/>
      <c r="J160" s="138"/>
      <c r="K160" s="138"/>
      <c r="L160" s="138"/>
      <c r="M160" s="138"/>
      <c r="N160" s="138"/>
      <c r="O160" s="138"/>
      <c r="P160" s="138"/>
      <c r="Q160" s="138"/>
      <c r="R160" s="138"/>
      <c r="S160" s="138"/>
      <c r="T160" s="131">
        <f t="shared" si="5"/>
        <v>0</v>
      </c>
      <c r="U160" s="138"/>
      <c r="V160" s="1"/>
    </row>
    <row r="161" spans="1:22" x14ac:dyDescent="0.25">
      <c r="A161" s="45" t="s">
        <v>2249</v>
      </c>
      <c r="B161" s="39" t="s">
        <v>1843</v>
      </c>
      <c r="C161" s="105">
        <v>3195</v>
      </c>
      <c r="D161" s="105">
        <v>1844</v>
      </c>
      <c r="E161" s="105">
        <f t="shared" si="4"/>
        <v>2519.5</v>
      </c>
      <c r="F161" s="121">
        <v>8.7239902325550473E-3</v>
      </c>
      <c r="G161" s="138"/>
      <c r="H161" s="138"/>
      <c r="I161" s="138"/>
      <c r="J161" s="138"/>
      <c r="K161" s="138"/>
      <c r="L161" s="138"/>
      <c r="M161" s="138"/>
      <c r="N161" s="138"/>
      <c r="O161" s="138"/>
      <c r="P161" s="138"/>
      <c r="Q161" s="138"/>
      <c r="R161" s="138"/>
      <c r="S161" s="138"/>
      <c r="T161" s="131">
        <f t="shared" si="5"/>
        <v>0</v>
      </c>
      <c r="U161" s="138"/>
      <c r="V161" s="1"/>
    </row>
    <row r="162" spans="1:22" x14ac:dyDescent="0.25">
      <c r="A162" s="45">
        <v>106256</v>
      </c>
      <c r="B162" s="39" t="s">
        <v>1844</v>
      </c>
      <c r="C162" s="105">
        <v>332</v>
      </c>
      <c r="D162" s="105">
        <v>124</v>
      </c>
      <c r="E162" s="105">
        <f t="shared" si="4"/>
        <v>228</v>
      </c>
      <c r="F162" s="121">
        <v>7.7780741724122393E-3</v>
      </c>
      <c r="G162" s="138"/>
      <c r="H162" s="138"/>
      <c r="I162" s="138"/>
      <c r="J162" s="138"/>
      <c r="K162" s="138"/>
      <c r="L162" s="138"/>
      <c r="M162" s="138"/>
      <c r="N162" s="138"/>
      <c r="O162" s="138"/>
      <c r="P162" s="138"/>
      <c r="Q162" s="138"/>
      <c r="R162" s="138"/>
      <c r="S162" s="138"/>
      <c r="T162" s="131">
        <f t="shared" si="5"/>
        <v>0</v>
      </c>
      <c r="U162" s="138"/>
      <c r="V162" s="1"/>
    </row>
    <row r="163" spans="1:22" x14ac:dyDescent="0.25">
      <c r="A163" s="45" t="s">
        <v>2250</v>
      </c>
      <c r="B163" s="39" t="s">
        <v>1845</v>
      </c>
      <c r="C163" s="105">
        <v>1810</v>
      </c>
      <c r="D163" s="105">
        <v>2080</v>
      </c>
      <c r="E163" s="105">
        <f t="shared" si="4"/>
        <v>1945</v>
      </c>
      <c r="F163" s="121">
        <v>2.1945051590757794E-2</v>
      </c>
      <c r="G163" s="138"/>
      <c r="H163" s="138"/>
      <c r="I163" s="138"/>
      <c r="J163" s="138"/>
      <c r="K163" s="138"/>
      <c r="L163" s="138"/>
      <c r="M163" s="138"/>
      <c r="N163" s="138"/>
      <c r="O163" s="138"/>
      <c r="P163" s="138"/>
      <c r="Q163" s="138"/>
      <c r="R163" s="138"/>
      <c r="S163" s="138"/>
      <c r="T163" s="131">
        <f t="shared" si="5"/>
        <v>0</v>
      </c>
      <c r="U163" s="138"/>
      <c r="V163" s="1"/>
    </row>
    <row r="164" spans="1:22" x14ac:dyDescent="0.25">
      <c r="A164" s="45" t="s">
        <v>2251</v>
      </c>
      <c r="B164" s="39" t="s">
        <v>1846</v>
      </c>
      <c r="C164" s="105">
        <v>20</v>
      </c>
      <c r="D164" s="105">
        <v>54</v>
      </c>
      <c r="E164" s="105">
        <f t="shared" si="4"/>
        <v>37</v>
      </c>
      <c r="F164" s="121">
        <v>1.2879709543770481E-3</v>
      </c>
      <c r="G164" s="138"/>
      <c r="H164" s="138"/>
      <c r="I164" s="138"/>
      <c r="J164" s="138"/>
      <c r="K164" s="138"/>
      <c r="L164" s="138"/>
      <c r="M164" s="138"/>
      <c r="N164" s="138"/>
      <c r="O164" s="138"/>
      <c r="P164" s="138"/>
      <c r="Q164" s="138"/>
      <c r="R164" s="138"/>
      <c r="S164" s="138"/>
      <c r="T164" s="131">
        <f t="shared" si="5"/>
        <v>0</v>
      </c>
      <c r="U164" s="138"/>
      <c r="V164" s="1"/>
    </row>
    <row r="165" spans="1:22" x14ac:dyDescent="0.25">
      <c r="A165" s="45" t="s">
        <v>2252</v>
      </c>
      <c r="B165" s="39" t="s">
        <v>1847</v>
      </c>
      <c r="C165" s="105">
        <v>122</v>
      </c>
      <c r="D165" s="105">
        <v>133</v>
      </c>
      <c r="E165" s="105">
        <f t="shared" si="4"/>
        <v>127.5</v>
      </c>
      <c r="F165" s="121">
        <v>1.813689970948669E-2</v>
      </c>
      <c r="G165" s="138"/>
      <c r="H165" s="138"/>
      <c r="I165" s="138"/>
      <c r="J165" s="138"/>
      <c r="K165" s="138"/>
      <c r="L165" s="138"/>
      <c r="M165" s="138"/>
      <c r="N165" s="138"/>
      <c r="O165" s="138"/>
      <c r="P165" s="138"/>
      <c r="Q165" s="138"/>
      <c r="R165" s="138"/>
      <c r="S165" s="138"/>
      <c r="T165" s="131">
        <f t="shared" si="5"/>
        <v>0</v>
      </c>
      <c r="U165" s="138"/>
      <c r="V165" s="1"/>
    </row>
    <row r="166" spans="1:22" x14ac:dyDescent="0.25">
      <c r="A166" s="45" t="s">
        <v>2253</v>
      </c>
      <c r="B166" s="39" t="s">
        <v>1848</v>
      </c>
      <c r="C166" s="105">
        <v>2</v>
      </c>
      <c r="D166" s="105">
        <v>14</v>
      </c>
      <c r="E166" s="105">
        <f t="shared" si="4"/>
        <v>8</v>
      </c>
      <c r="F166" s="121">
        <v>2.1298063437358585E-3</v>
      </c>
      <c r="G166" s="138"/>
      <c r="H166" s="138"/>
      <c r="I166" s="138"/>
      <c r="J166" s="138"/>
      <c r="K166" s="138"/>
      <c r="L166" s="138"/>
      <c r="M166" s="138"/>
      <c r="N166" s="138"/>
      <c r="O166" s="138"/>
      <c r="P166" s="138"/>
      <c r="Q166" s="138"/>
      <c r="R166" s="138"/>
      <c r="S166" s="138"/>
      <c r="T166" s="131">
        <f t="shared" si="5"/>
        <v>0</v>
      </c>
      <c r="U166" s="138"/>
      <c r="V166" s="1"/>
    </row>
    <row r="167" spans="1:22" x14ac:dyDescent="0.25">
      <c r="A167" s="45" t="s">
        <v>2254</v>
      </c>
      <c r="B167" s="39" t="s">
        <v>1849</v>
      </c>
      <c r="C167" s="105">
        <v>62</v>
      </c>
      <c r="D167" s="105">
        <v>29</v>
      </c>
      <c r="E167" s="105">
        <f t="shared" si="4"/>
        <v>45.5</v>
      </c>
      <c r="F167" s="121">
        <v>4.2913858662805907E-2</v>
      </c>
      <c r="G167" s="138"/>
      <c r="H167" s="138"/>
      <c r="I167" s="138"/>
      <c r="J167" s="138"/>
      <c r="K167" s="138"/>
      <c r="L167" s="138"/>
      <c r="M167" s="138"/>
      <c r="N167" s="138"/>
      <c r="O167" s="138"/>
      <c r="P167" s="138"/>
      <c r="Q167" s="138"/>
      <c r="R167" s="138"/>
      <c r="S167" s="138"/>
      <c r="T167" s="131">
        <f t="shared" si="5"/>
        <v>0</v>
      </c>
      <c r="U167" s="138"/>
      <c r="V167" s="1"/>
    </row>
    <row r="168" spans="1:22" x14ac:dyDescent="0.25">
      <c r="A168" s="45" t="s">
        <v>2255</v>
      </c>
      <c r="B168" s="39" t="s">
        <v>1850</v>
      </c>
      <c r="C168" s="105">
        <v>9</v>
      </c>
      <c r="D168" s="105">
        <v>17</v>
      </c>
      <c r="E168" s="105">
        <f t="shared" si="4"/>
        <v>13</v>
      </c>
      <c r="F168" s="121">
        <v>7.3705747928255901E-4</v>
      </c>
      <c r="G168" s="138"/>
      <c r="H168" s="138"/>
      <c r="I168" s="138"/>
      <c r="J168" s="138"/>
      <c r="K168" s="138"/>
      <c r="L168" s="138"/>
      <c r="M168" s="138"/>
      <c r="N168" s="138"/>
      <c r="O168" s="138"/>
      <c r="P168" s="138"/>
      <c r="Q168" s="138"/>
      <c r="R168" s="138"/>
      <c r="S168" s="138"/>
      <c r="T168" s="131">
        <f t="shared" si="5"/>
        <v>0</v>
      </c>
      <c r="U168" s="138"/>
      <c r="V168" s="1"/>
    </row>
    <row r="169" spans="1:22" x14ac:dyDescent="0.25">
      <c r="A169" s="45" t="s">
        <v>2256</v>
      </c>
      <c r="B169" s="39" t="s">
        <v>1851</v>
      </c>
      <c r="C169" s="105">
        <v>52</v>
      </c>
      <c r="D169" s="105">
        <v>44</v>
      </c>
      <c r="E169" s="105">
        <f t="shared" si="4"/>
        <v>48</v>
      </c>
      <c r="F169" s="121">
        <v>4.3388840759575852E-3</v>
      </c>
      <c r="G169" s="138"/>
      <c r="H169" s="138"/>
      <c r="I169" s="138"/>
      <c r="J169" s="138"/>
      <c r="K169" s="138"/>
      <c r="L169" s="138"/>
      <c r="M169" s="138"/>
      <c r="N169" s="138"/>
      <c r="O169" s="138"/>
      <c r="P169" s="138"/>
      <c r="Q169" s="138"/>
      <c r="R169" s="138"/>
      <c r="S169" s="138"/>
      <c r="T169" s="131">
        <f t="shared" si="5"/>
        <v>0</v>
      </c>
      <c r="U169" s="138"/>
      <c r="V169" s="1"/>
    </row>
    <row r="170" spans="1:22" x14ac:dyDescent="0.25">
      <c r="A170" s="45">
        <v>240214</v>
      </c>
      <c r="B170" s="39" t="s">
        <v>1852</v>
      </c>
      <c r="C170" s="105">
        <v>17</v>
      </c>
      <c r="D170" s="105">
        <v>150</v>
      </c>
      <c r="E170" s="105">
        <f t="shared" si="4"/>
        <v>83.5</v>
      </c>
      <c r="F170" s="121">
        <v>1.7314710178267182E-4</v>
      </c>
      <c r="G170" s="138"/>
      <c r="H170" s="138"/>
      <c r="I170" s="138"/>
      <c r="J170" s="138"/>
      <c r="K170" s="138"/>
      <c r="L170" s="138"/>
      <c r="M170" s="138"/>
      <c r="N170" s="138"/>
      <c r="O170" s="138"/>
      <c r="P170" s="138"/>
      <c r="Q170" s="138"/>
      <c r="R170" s="138"/>
      <c r="S170" s="138"/>
      <c r="T170" s="131">
        <f t="shared" si="5"/>
        <v>0</v>
      </c>
      <c r="U170" s="138"/>
      <c r="V170" s="1"/>
    </row>
    <row r="171" spans="1:22" x14ac:dyDescent="0.25">
      <c r="A171" s="45">
        <v>778508</v>
      </c>
      <c r="B171" s="39" t="s">
        <v>1853</v>
      </c>
      <c r="C171" s="105">
        <v>1174</v>
      </c>
      <c r="D171" s="105">
        <v>354</v>
      </c>
      <c r="E171" s="105">
        <f t="shared" si="4"/>
        <v>764</v>
      </c>
      <c r="F171" s="121">
        <v>1.5535813510386798E-2</v>
      </c>
      <c r="G171" s="138"/>
      <c r="H171" s="138"/>
      <c r="I171" s="138"/>
      <c r="J171" s="138"/>
      <c r="K171" s="138"/>
      <c r="L171" s="138"/>
      <c r="M171" s="138"/>
      <c r="N171" s="138"/>
      <c r="O171" s="138"/>
      <c r="P171" s="138"/>
      <c r="Q171" s="138"/>
      <c r="R171" s="138"/>
      <c r="S171" s="138"/>
      <c r="T171" s="131">
        <f t="shared" si="5"/>
        <v>0</v>
      </c>
      <c r="U171" s="138"/>
      <c r="V171" s="1"/>
    </row>
    <row r="172" spans="1:22" x14ac:dyDescent="0.25">
      <c r="A172" s="45">
        <v>225808</v>
      </c>
      <c r="B172" s="39" t="s">
        <v>1854</v>
      </c>
      <c r="C172" s="105">
        <v>135</v>
      </c>
      <c r="D172" s="105">
        <v>330</v>
      </c>
      <c r="E172" s="105">
        <f t="shared" si="4"/>
        <v>232.5</v>
      </c>
      <c r="F172" s="121">
        <v>2.3785435101774097E-2</v>
      </c>
      <c r="G172" s="138"/>
      <c r="H172" s="138"/>
      <c r="I172" s="138"/>
      <c r="J172" s="138"/>
      <c r="K172" s="138"/>
      <c r="L172" s="138"/>
      <c r="M172" s="138"/>
      <c r="N172" s="138"/>
      <c r="O172" s="138"/>
      <c r="P172" s="138"/>
      <c r="Q172" s="138"/>
      <c r="R172" s="138"/>
      <c r="S172" s="138"/>
      <c r="T172" s="131">
        <f t="shared" si="5"/>
        <v>0</v>
      </c>
      <c r="U172" s="138"/>
      <c r="V172" s="1"/>
    </row>
    <row r="173" spans="1:22" x14ac:dyDescent="0.25">
      <c r="A173" s="45" t="s">
        <v>2257</v>
      </c>
      <c r="B173" s="39" t="s">
        <v>1855</v>
      </c>
      <c r="C173" s="105">
        <v>800</v>
      </c>
      <c r="D173" s="105">
        <v>680</v>
      </c>
      <c r="E173" s="105">
        <f t="shared" si="4"/>
        <v>740</v>
      </c>
      <c r="F173" s="121">
        <v>1.11868345768337</v>
      </c>
      <c r="G173" s="138"/>
      <c r="H173" s="138"/>
      <c r="I173" s="138"/>
      <c r="J173" s="138"/>
      <c r="K173" s="138"/>
      <c r="L173" s="138"/>
      <c r="M173" s="138"/>
      <c r="N173" s="138"/>
      <c r="O173" s="138"/>
      <c r="P173" s="138"/>
      <c r="Q173" s="138"/>
      <c r="R173" s="138"/>
      <c r="S173" s="138"/>
      <c r="T173" s="131">
        <f t="shared" si="5"/>
        <v>0</v>
      </c>
      <c r="U173" s="138"/>
      <c r="V173" s="1"/>
    </row>
    <row r="174" spans="1:22" x14ac:dyDescent="0.25">
      <c r="A174" s="45" t="s">
        <v>2258</v>
      </c>
      <c r="B174" s="39" t="s">
        <v>1856</v>
      </c>
      <c r="C174" s="105">
        <v>1440</v>
      </c>
      <c r="D174" s="105">
        <v>1680</v>
      </c>
      <c r="E174" s="105">
        <f t="shared" si="4"/>
        <v>1560</v>
      </c>
      <c r="F174" s="121">
        <v>15.005148705177287</v>
      </c>
      <c r="G174" s="138"/>
      <c r="H174" s="138"/>
      <c r="I174" s="138"/>
      <c r="J174" s="138"/>
      <c r="K174" s="138"/>
      <c r="L174" s="138"/>
      <c r="M174" s="138"/>
      <c r="N174" s="138"/>
      <c r="O174" s="138"/>
      <c r="P174" s="138"/>
      <c r="Q174" s="138"/>
      <c r="R174" s="138"/>
      <c r="S174" s="138"/>
      <c r="T174" s="131">
        <f t="shared" si="5"/>
        <v>0</v>
      </c>
      <c r="U174" s="138"/>
      <c r="V174" s="1"/>
    </row>
    <row r="175" spans="1:22" x14ac:dyDescent="0.25">
      <c r="A175" s="45">
        <v>19945245</v>
      </c>
      <c r="B175" s="39" t="s">
        <v>1857</v>
      </c>
      <c r="C175" s="105">
        <v>26</v>
      </c>
      <c r="D175" s="105">
        <v>63</v>
      </c>
      <c r="E175" s="105">
        <f t="shared" si="4"/>
        <v>44.5</v>
      </c>
      <c r="F175" s="121">
        <v>3.4388586350253374E-2</v>
      </c>
      <c r="G175" s="138"/>
      <c r="H175" s="138"/>
      <c r="I175" s="138"/>
      <c r="J175" s="138"/>
      <c r="K175" s="138"/>
      <c r="L175" s="138"/>
      <c r="M175" s="138"/>
      <c r="N175" s="138"/>
      <c r="O175" s="138"/>
      <c r="P175" s="138"/>
      <c r="Q175" s="138"/>
      <c r="R175" s="138"/>
      <c r="S175" s="138"/>
      <c r="T175" s="131">
        <f t="shared" si="5"/>
        <v>0</v>
      </c>
      <c r="U175" s="138"/>
      <c r="V175" s="1"/>
    </row>
    <row r="176" spans="1:22" x14ac:dyDescent="0.25">
      <c r="A176" s="45" t="s">
        <v>2259</v>
      </c>
      <c r="B176" s="39" t="s">
        <v>1858</v>
      </c>
      <c r="C176" s="105">
        <v>18</v>
      </c>
      <c r="D176" s="105">
        <v>36</v>
      </c>
      <c r="E176" s="105">
        <f t="shared" si="4"/>
        <v>27</v>
      </c>
      <c r="F176" s="121">
        <v>4.4606481938549271E-3</v>
      </c>
      <c r="G176" s="138"/>
      <c r="H176" s="138"/>
      <c r="I176" s="138"/>
      <c r="J176" s="138"/>
      <c r="K176" s="138"/>
      <c r="L176" s="138"/>
      <c r="M176" s="138"/>
      <c r="N176" s="138"/>
      <c r="O176" s="138"/>
      <c r="P176" s="138"/>
      <c r="Q176" s="138"/>
      <c r="R176" s="138"/>
      <c r="S176" s="138"/>
      <c r="T176" s="131">
        <f t="shared" si="5"/>
        <v>0</v>
      </c>
      <c r="U176" s="138"/>
      <c r="V176" s="1"/>
    </row>
    <row r="177" spans="1:22" x14ac:dyDescent="0.25">
      <c r="A177" s="45" t="s">
        <v>2260</v>
      </c>
      <c r="B177" s="39" t="s">
        <v>1859</v>
      </c>
      <c r="C177" s="105">
        <v>4</v>
      </c>
      <c r="D177" s="105">
        <v>13</v>
      </c>
      <c r="E177" s="105">
        <f t="shared" si="4"/>
        <v>8.5</v>
      </c>
      <c r="F177" s="121">
        <v>1.4449455364896062E-3</v>
      </c>
      <c r="G177" s="138"/>
      <c r="H177" s="138"/>
      <c r="I177" s="138"/>
      <c r="J177" s="138"/>
      <c r="K177" s="138"/>
      <c r="L177" s="138"/>
      <c r="M177" s="138"/>
      <c r="N177" s="138"/>
      <c r="O177" s="138"/>
      <c r="P177" s="138"/>
      <c r="Q177" s="138"/>
      <c r="R177" s="138"/>
      <c r="S177" s="138"/>
      <c r="T177" s="131">
        <f t="shared" si="5"/>
        <v>0</v>
      </c>
      <c r="U177" s="138"/>
      <c r="V177" s="1"/>
    </row>
    <row r="178" spans="1:22" x14ac:dyDescent="0.25">
      <c r="A178" s="45" t="s">
        <v>2261</v>
      </c>
      <c r="B178" s="39" t="s">
        <v>1860</v>
      </c>
      <c r="C178" s="105">
        <v>10</v>
      </c>
      <c r="D178" s="105">
        <v>117</v>
      </c>
      <c r="E178" s="105">
        <f t="shared" si="4"/>
        <v>63.5</v>
      </c>
      <c r="F178" s="121">
        <v>9.8288823599938235E-3</v>
      </c>
      <c r="G178" s="138"/>
      <c r="H178" s="138"/>
      <c r="I178" s="138"/>
      <c r="J178" s="138"/>
      <c r="K178" s="138"/>
      <c r="L178" s="138"/>
      <c r="M178" s="138"/>
      <c r="N178" s="138"/>
      <c r="O178" s="138"/>
      <c r="P178" s="138"/>
      <c r="Q178" s="138"/>
      <c r="R178" s="138"/>
      <c r="S178" s="138"/>
      <c r="T178" s="131">
        <f t="shared" si="5"/>
        <v>0</v>
      </c>
      <c r="U178" s="138"/>
      <c r="V178" s="1"/>
    </row>
    <row r="179" spans="1:22" x14ac:dyDescent="0.25">
      <c r="A179" s="45" t="s">
        <v>2262</v>
      </c>
      <c r="B179" s="39" t="s">
        <v>1861</v>
      </c>
      <c r="C179" s="105">
        <v>886</v>
      </c>
      <c r="D179" s="105">
        <v>1042</v>
      </c>
      <c r="E179" s="105">
        <f t="shared" si="4"/>
        <v>964</v>
      </c>
      <c r="F179" s="121">
        <v>4.0366251740459047E-3</v>
      </c>
      <c r="G179" s="138"/>
      <c r="H179" s="138"/>
      <c r="I179" s="138"/>
      <c r="J179" s="138"/>
      <c r="K179" s="138"/>
      <c r="L179" s="138"/>
      <c r="M179" s="138"/>
      <c r="N179" s="138"/>
      <c r="O179" s="138"/>
      <c r="P179" s="138"/>
      <c r="Q179" s="138"/>
      <c r="R179" s="138"/>
      <c r="S179" s="138"/>
      <c r="T179" s="131">
        <f t="shared" si="5"/>
        <v>0</v>
      </c>
      <c r="U179" s="138"/>
      <c r="V179" s="1"/>
    </row>
    <row r="180" spans="1:22" x14ac:dyDescent="0.25">
      <c r="A180" s="45">
        <v>148227</v>
      </c>
      <c r="B180" s="39" t="s">
        <v>1862</v>
      </c>
      <c r="C180" s="105">
        <v>12</v>
      </c>
      <c r="D180" s="105">
        <v>49</v>
      </c>
      <c r="E180" s="105">
        <f t="shared" si="4"/>
        <v>30.5</v>
      </c>
      <c r="F180" s="121">
        <v>5.9499591782843399E-3</v>
      </c>
      <c r="G180" s="138"/>
      <c r="H180" s="138"/>
      <c r="I180" s="138"/>
      <c r="J180" s="138"/>
      <c r="K180" s="138"/>
      <c r="L180" s="138"/>
      <c r="M180" s="138"/>
      <c r="N180" s="138"/>
      <c r="O180" s="138"/>
      <c r="P180" s="138"/>
      <c r="Q180" s="138"/>
      <c r="R180" s="138"/>
      <c r="S180" s="138"/>
      <c r="T180" s="131">
        <f t="shared" si="5"/>
        <v>0</v>
      </c>
      <c r="U180" s="138"/>
      <c r="V180" s="1"/>
    </row>
    <row r="181" spans="1:22" x14ac:dyDescent="0.25">
      <c r="A181" s="45">
        <v>225645</v>
      </c>
      <c r="B181" s="39" t="s">
        <v>1863</v>
      </c>
      <c r="C181" s="105">
        <v>330</v>
      </c>
      <c r="D181" s="105">
        <v>512</v>
      </c>
      <c r="E181" s="105">
        <f t="shared" si="4"/>
        <v>421</v>
      </c>
      <c r="F181" s="121">
        <v>5.4527468536661003E-4</v>
      </c>
      <c r="G181" s="138"/>
      <c r="H181" s="138"/>
      <c r="I181" s="138"/>
      <c r="J181" s="138"/>
      <c r="K181" s="138"/>
      <c r="L181" s="138"/>
      <c r="M181" s="138"/>
      <c r="N181" s="138"/>
      <c r="O181" s="138"/>
      <c r="P181" s="138"/>
      <c r="Q181" s="138"/>
      <c r="R181" s="138"/>
      <c r="S181" s="138"/>
      <c r="T181" s="131">
        <f t="shared" si="5"/>
        <v>0</v>
      </c>
      <c r="U181" s="138"/>
      <c r="V181" s="1"/>
    </row>
    <row r="182" spans="1:22" x14ac:dyDescent="0.25">
      <c r="A182" s="45" t="s">
        <v>2263</v>
      </c>
      <c r="B182" s="39" t="s">
        <v>1864</v>
      </c>
      <c r="C182" s="105">
        <v>125</v>
      </c>
      <c r="D182" s="105">
        <v>120</v>
      </c>
      <c r="E182" s="105">
        <f t="shared" si="4"/>
        <v>122.5</v>
      </c>
      <c r="F182" s="121">
        <v>3.9576582336462517E-2</v>
      </c>
      <c r="G182" s="138"/>
      <c r="H182" s="138"/>
      <c r="I182" s="138"/>
      <c r="J182" s="138"/>
      <c r="K182" s="138"/>
      <c r="L182" s="138"/>
      <c r="M182" s="138"/>
      <c r="N182" s="138"/>
      <c r="O182" s="138"/>
      <c r="P182" s="138"/>
      <c r="Q182" s="138"/>
      <c r="R182" s="138"/>
      <c r="S182" s="138"/>
      <c r="T182" s="131">
        <f t="shared" si="5"/>
        <v>0</v>
      </c>
      <c r="U182" s="138"/>
      <c r="V182" s="1"/>
    </row>
    <row r="183" spans="1:22" x14ac:dyDescent="0.25">
      <c r="A183" s="45" t="s">
        <v>2264</v>
      </c>
      <c r="B183" s="39" t="s">
        <v>1865</v>
      </c>
      <c r="C183" s="105">
        <v>750</v>
      </c>
      <c r="D183" s="105">
        <v>1740</v>
      </c>
      <c r="E183" s="105">
        <f t="shared" si="4"/>
        <v>1245</v>
      </c>
      <c r="F183" s="121">
        <v>2.9947190945453245E-2</v>
      </c>
      <c r="G183" s="138"/>
      <c r="H183" s="138"/>
      <c r="I183" s="138"/>
      <c r="J183" s="138"/>
      <c r="K183" s="138"/>
      <c r="L183" s="138"/>
      <c r="M183" s="138"/>
      <c r="N183" s="138"/>
      <c r="O183" s="138"/>
      <c r="P183" s="138"/>
      <c r="Q183" s="138"/>
      <c r="R183" s="138"/>
      <c r="S183" s="138"/>
      <c r="T183" s="131">
        <f t="shared" si="5"/>
        <v>0</v>
      </c>
      <c r="U183" s="138"/>
      <c r="V183" s="1"/>
    </row>
    <row r="184" spans="1:22" x14ac:dyDescent="0.25">
      <c r="A184" s="45">
        <v>705033</v>
      </c>
      <c r="B184" s="39" t="s">
        <v>1866</v>
      </c>
      <c r="C184" s="105">
        <v>490</v>
      </c>
      <c r="D184" s="105">
        <v>680</v>
      </c>
      <c r="E184" s="105">
        <f t="shared" si="4"/>
        <v>585</v>
      </c>
      <c r="F184" s="121">
        <v>4.0935191746974103E-2</v>
      </c>
      <c r="G184" s="138"/>
      <c r="H184" s="138"/>
      <c r="I184" s="138"/>
      <c r="J184" s="138"/>
      <c r="K184" s="138"/>
      <c r="L184" s="138"/>
      <c r="M184" s="138"/>
      <c r="N184" s="138"/>
      <c r="O184" s="138"/>
      <c r="P184" s="138"/>
      <c r="Q184" s="138"/>
      <c r="R184" s="138"/>
      <c r="S184" s="138"/>
      <c r="T184" s="131">
        <f t="shared" si="5"/>
        <v>0</v>
      </c>
      <c r="U184" s="138"/>
      <c r="V184" s="1"/>
    </row>
    <row r="185" spans="1:22" x14ac:dyDescent="0.25">
      <c r="A185" s="45" t="s">
        <v>2265</v>
      </c>
      <c r="B185" s="39" t="s">
        <v>1867</v>
      </c>
      <c r="C185" s="105">
        <v>180</v>
      </c>
      <c r="D185" s="105">
        <v>1020</v>
      </c>
      <c r="E185" s="105">
        <f t="shared" si="4"/>
        <v>600</v>
      </c>
      <c r="F185" s="121">
        <v>4.3388840759575852E-2</v>
      </c>
      <c r="G185" s="138"/>
      <c r="H185" s="138"/>
      <c r="I185" s="138"/>
      <c r="J185" s="138"/>
      <c r="K185" s="138"/>
      <c r="L185" s="138"/>
      <c r="M185" s="138"/>
      <c r="N185" s="138"/>
      <c r="O185" s="138"/>
      <c r="P185" s="138"/>
      <c r="Q185" s="138"/>
      <c r="R185" s="138"/>
      <c r="S185" s="138"/>
      <c r="T185" s="131">
        <f t="shared" si="5"/>
        <v>0</v>
      </c>
      <c r="U185" s="138"/>
      <c r="V185" s="1"/>
    </row>
    <row r="186" spans="1:22" x14ac:dyDescent="0.25">
      <c r="A186" s="45" t="s">
        <v>2266</v>
      </c>
      <c r="B186" s="39" t="s">
        <v>1868</v>
      </c>
      <c r="C186" s="105">
        <v>553</v>
      </c>
      <c r="D186" s="105">
        <v>438</v>
      </c>
      <c r="E186" s="105">
        <f t="shared" si="4"/>
        <v>495.5</v>
      </c>
      <c r="F186" s="121">
        <v>1.6307065619157981E-2</v>
      </c>
      <c r="G186" s="138"/>
      <c r="H186" s="138"/>
      <c r="I186" s="138"/>
      <c r="J186" s="138"/>
      <c r="K186" s="138"/>
      <c r="L186" s="138"/>
      <c r="M186" s="138"/>
      <c r="N186" s="138"/>
      <c r="O186" s="138"/>
      <c r="P186" s="138"/>
      <c r="Q186" s="138"/>
      <c r="R186" s="138"/>
      <c r="S186" s="138"/>
      <c r="T186" s="131">
        <f t="shared" si="5"/>
        <v>0</v>
      </c>
      <c r="U186" s="138"/>
      <c r="V186" s="1"/>
    </row>
    <row r="187" spans="1:22" x14ac:dyDescent="0.25">
      <c r="A187" s="45" t="s">
        <v>2267</v>
      </c>
      <c r="B187" s="39" t="s">
        <v>1869</v>
      </c>
      <c r="C187" s="105">
        <v>42</v>
      </c>
      <c r="D187" s="105">
        <v>60</v>
      </c>
      <c r="E187" s="105">
        <f t="shared" si="4"/>
        <v>51</v>
      </c>
      <c r="F187" s="121">
        <v>5.942721582606192E-4</v>
      </c>
      <c r="G187" s="138"/>
      <c r="H187" s="138"/>
      <c r="I187" s="138"/>
      <c r="J187" s="138"/>
      <c r="K187" s="138"/>
      <c r="L187" s="138"/>
      <c r="M187" s="138"/>
      <c r="N187" s="138"/>
      <c r="O187" s="138"/>
      <c r="P187" s="138"/>
      <c r="Q187" s="138"/>
      <c r="R187" s="138"/>
      <c r="S187" s="138"/>
      <c r="T187" s="131">
        <f t="shared" si="5"/>
        <v>0</v>
      </c>
      <c r="U187" s="138"/>
      <c r="V187" s="1"/>
    </row>
    <row r="188" spans="1:22" x14ac:dyDescent="0.25">
      <c r="A188" s="45">
        <v>808004</v>
      </c>
      <c r="B188" s="39" t="s">
        <v>1870</v>
      </c>
      <c r="C188" s="105">
        <v>165</v>
      </c>
      <c r="D188" s="105">
        <v>1653</v>
      </c>
      <c r="E188" s="105">
        <f t="shared" si="4"/>
        <v>909</v>
      </c>
      <c r="F188" s="121">
        <v>2.4321532241908233E-2</v>
      </c>
      <c r="G188" s="138"/>
      <c r="H188" s="138"/>
      <c r="I188" s="138"/>
      <c r="J188" s="138"/>
      <c r="K188" s="138"/>
      <c r="L188" s="138"/>
      <c r="M188" s="138"/>
      <c r="N188" s="138"/>
      <c r="O188" s="138"/>
      <c r="P188" s="138"/>
      <c r="Q188" s="138"/>
      <c r="R188" s="138"/>
      <c r="S188" s="138"/>
      <c r="T188" s="131">
        <f t="shared" si="5"/>
        <v>0</v>
      </c>
      <c r="U188" s="138"/>
      <c r="V188" s="1"/>
    </row>
    <row r="189" spans="1:22" x14ac:dyDescent="0.25">
      <c r="A189" s="45" t="s">
        <v>2268</v>
      </c>
      <c r="B189" s="39" t="s">
        <v>1871</v>
      </c>
      <c r="C189" s="105">
        <v>15</v>
      </c>
      <c r="D189" s="105">
        <v>22</v>
      </c>
      <c r="E189" s="105">
        <f t="shared" si="4"/>
        <v>18.5</v>
      </c>
      <c r="F189" s="121">
        <v>4.4549341235178451E-3</v>
      </c>
      <c r="G189" s="138"/>
      <c r="H189" s="138"/>
      <c r="I189" s="138"/>
      <c r="J189" s="138"/>
      <c r="K189" s="138"/>
      <c r="L189" s="138"/>
      <c r="M189" s="138"/>
      <c r="N189" s="138"/>
      <c r="O189" s="138"/>
      <c r="P189" s="138"/>
      <c r="Q189" s="138"/>
      <c r="R189" s="138"/>
      <c r="S189" s="138"/>
      <c r="T189" s="131">
        <f t="shared" si="5"/>
        <v>0</v>
      </c>
      <c r="U189" s="138"/>
      <c r="V189" s="1"/>
    </row>
    <row r="190" spans="1:22" x14ac:dyDescent="0.25">
      <c r="A190" s="45">
        <v>899020</v>
      </c>
      <c r="B190" s="39" t="s">
        <v>1872</v>
      </c>
      <c r="C190" s="105">
        <v>94</v>
      </c>
      <c r="D190" s="105">
        <v>24</v>
      </c>
      <c r="E190" s="105">
        <f t="shared" si="4"/>
        <v>59</v>
      </c>
      <c r="F190" s="121">
        <v>4.2307158174813319E-4</v>
      </c>
      <c r="G190" s="138"/>
      <c r="H190" s="138"/>
      <c r="I190" s="138"/>
      <c r="J190" s="138"/>
      <c r="K190" s="138"/>
      <c r="L190" s="138"/>
      <c r="M190" s="138"/>
      <c r="N190" s="138"/>
      <c r="O190" s="138"/>
      <c r="P190" s="138"/>
      <c r="Q190" s="138"/>
      <c r="R190" s="138"/>
      <c r="S190" s="138"/>
      <c r="T190" s="131">
        <f t="shared" si="5"/>
        <v>0</v>
      </c>
      <c r="U190" s="138"/>
      <c r="V190" s="1"/>
    </row>
    <row r="191" spans="1:22" x14ac:dyDescent="0.25">
      <c r="A191" s="45" t="s">
        <v>2269</v>
      </c>
      <c r="B191" s="39" t="s">
        <v>1873</v>
      </c>
      <c r="C191" s="105">
        <v>33</v>
      </c>
      <c r="D191" s="105">
        <v>48</v>
      </c>
      <c r="E191" s="105">
        <f t="shared" si="4"/>
        <v>40.5</v>
      </c>
      <c r="F191" s="121">
        <v>3.3778114575838313E-2</v>
      </c>
      <c r="G191" s="138"/>
      <c r="H191" s="138"/>
      <c r="I191" s="138"/>
      <c r="J191" s="138"/>
      <c r="K191" s="138"/>
      <c r="L191" s="138"/>
      <c r="M191" s="138"/>
      <c r="N191" s="138"/>
      <c r="O191" s="138"/>
      <c r="P191" s="138"/>
      <c r="Q191" s="138"/>
      <c r="R191" s="138"/>
      <c r="S191" s="138"/>
      <c r="T191" s="131">
        <f t="shared" si="5"/>
        <v>0</v>
      </c>
      <c r="U191" s="138"/>
      <c r="V191" s="1"/>
    </row>
    <row r="192" spans="1:22" x14ac:dyDescent="0.25">
      <c r="A192" s="45" t="s">
        <v>2270</v>
      </c>
      <c r="B192" s="39" t="s">
        <v>1874</v>
      </c>
      <c r="C192" s="105">
        <v>2</v>
      </c>
      <c r="D192" s="105">
        <v>12</v>
      </c>
      <c r="E192" s="105">
        <f t="shared" si="4"/>
        <v>7</v>
      </c>
      <c r="F192" s="121">
        <v>2.8332265421364824E-2</v>
      </c>
      <c r="G192" s="138"/>
      <c r="H192" s="138"/>
      <c r="I192" s="138"/>
      <c r="J192" s="138"/>
      <c r="K192" s="138"/>
      <c r="L192" s="138"/>
      <c r="M192" s="138"/>
      <c r="N192" s="138"/>
      <c r="O192" s="138"/>
      <c r="P192" s="138"/>
      <c r="Q192" s="138"/>
      <c r="R192" s="138"/>
      <c r="S192" s="138"/>
      <c r="T192" s="131">
        <f t="shared" si="5"/>
        <v>0</v>
      </c>
      <c r="U192" s="138"/>
      <c r="V192" s="1"/>
    </row>
    <row r="193" spans="1:22" x14ac:dyDescent="0.25">
      <c r="A193" s="45" t="s">
        <v>2271</v>
      </c>
      <c r="B193" s="39" t="s">
        <v>1875</v>
      </c>
      <c r="C193" s="105">
        <v>93</v>
      </c>
      <c r="D193" s="105">
        <v>69</v>
      </c>
      <c r="E193" s="105">
        <f t="shared" si="4"/>
        <v>81</v>
      </c>
      <c r="F193" s="121">
        <v>1.3982111755723156E-2</v>
      </c>
      <c r="G193" s="138"/>
      <c r="H193" s="138"/>
      <c r="I193" s="138"/>
      <c r="J193" s="138"/>
      <c r="K193" s="138"/>
      <c r="L193" s="138"/>
      <c r="M193" s="138"/>
      <c r="N193" s="138"/>
      <c r="O193" s="138"/>
      <c r="P193" s="138"/>
      <c r="Q193" s="138"/>
      <c r="R193" s="138"/>
      <c r="S193" s="138"/>
      <c r="T193" s="131">
        <f t="shared" si="5"/>
        <v>0</v>
      </c>
      <c r="U193" s="138"/>
      <c r="V193" s="1"/>
    </row>
    <row r="194" spans="1:22" x14ac:dyDescent="0.25">
      <c r="A194" s="45" t="s">
        <v>2272</v>
      </c>
      <c r="B194" s="39" t="s">
        <v>1876</v>
      </c>
      <c r="C194" s="105">
        <v>800</v>
      </c>
      <c r="D194" s="105">
        <v>1200</v>
      </c>
      <c r="E194" s="105">
        <f t="shared" si="4"/>
        <v>1000</v>
      </c>
      <c r="F194" s="121">
        <v>0.13647081980181844</v>
      </c>
      <c r="G194" s="138"/>
      <c r="H194" s="138"/>
      <c r="I194" s="138"/>
      <c r="J194" s="138"/>
      <c r="K194" s="138"/>
      <c r="L194" s="138"/>
      <c r="M194" s="138"/>
      <c r="N194" s="138"/>
      <c r="O194" s="138"/>
      <c r="P194" s="138"/>
      <c r="Q194" s="138"/>
      <c r="R194" s="138"/>
      <c r="S194" s="138"/>
      <c r="T194" s="131">
        <f t="shared" si="5"/>
        <v>0</v>
      </c>
      <c r="U194" s="138"/>
      <c r="V194" s="1"/>
    </row>
    <row r="195" spans="1:22" x14ac:dyDescent="0.25">
      <c r="A195" s="45">
        <v>255373</v>
      </c>
      <c r="B195" s="39" t="s">
        <v>1877</v>
      </c>
      <c r="C195" s="105">
        <v>1200</v>
      </c>
      <c r="D195" s="105">
        <v>1800</v>
      </c>
      <c r="E195" s="105">
        <f t="shared" si="4"/>
        <v>1500</v>
      </c>
      <c r="F195" s="121">
        <v>7.6255629141296452E-2</v>
      </c>
      <c r="G195" s="138"/>
      <c r="H195" s="138"/>
      <c r="I195" s="138"/>
      <c r="J195" s="138"/>
      <c r="K195" s="138"/>
      <c r="L195" s="138"/>
      <c r="M195" s="138"/>
      <c r="N195" s="138"/>
      <c r="O195" s="138"/>
      <c r="P195" s="138"/>
      <c r="Q195" s="138"/>
      <c r="R195" s="138"/>
      <c r="S195" s="138"/>
      <c r="T195" s="131">
        <f t="shared" si="5"/>
        <v>0</v>
      </c>
      <c r="U195" s="138"/>
      <c r="V195" s="1"/>
    </row>
    <row r="196" spans="1:22" x14ac:dyDescent="0.25">
      <c r="A196" s="45" t="s">
        <v>2273</v>
      </c>
      <c r="B196" s="39" t="s">
        <v>1878</v>
      </c>
      <c r="C196" s="105">
        <v>24</v>
      </c>
      <c r="D196" s="105">
        <v>20</v>
      </c>
      <c r="E196" s="105">
        <f t="shared" si="4"/>
        <v>22</v>
      </c>
      <c r="F196" s="121">
        <v>2.2162293900959947E-3</v>
      </c>
      <c r="G196" s="138"/>
      <c r="H196" s="138"/>
      <c r="I196" s="138"/>
      <c r="J196" s="138"/>
      <c r="K196" s="138"/>
      <c r="L196" s="138"/>
      <c r="M196" s="138"/>
      <c r="N196" s="138"/>
      <c r="O196" s="138"/>
      <c r="P196" s="138"/>
      <c r="Q196" s="138"/>
      <c r="R196" s="138"/>
      <c r="S196" s="138"/>
      <c r="T196" s="131">
        <f t="shared" si="5"/>
        <v>0</v>
      </c>
      <c r="U196" s="138"/>
      <c r="V196" s="1"/>
    </row>
    <row r="197" spans="1:22" x14ac:dyDescent="0.25">
      <c r="A197" s="45">
        <v>225621</v>
      </c>
      <c r="B197" s="39" t="s">
        <v>1879</v>
      </c>
      <c r="C197" s="105">
        <v>363</v>
      </c>
      <c r="D197" s="105">
        <v>660</v>
      </c>
      <c r="E197" s="105">
        <f t="shared" si="4"/>
        <v>511.5</v>
      </c>
      <c r="F197" s="121">
        <v>2.1828976532529175E-3</v>
      </c>
      <c r="G197" s="138"/>
      <c r="H197" s="138"/>
      <c r="I197" s="138"/>
      <c r="J197" s="138"/>
      <c r="K197" s="138"/>
      <c r="L197" s="138"/>
      <c r="M197" s="138"/>
      <c r="N197" s="138"/>
      <c r="O197" s="138"/>
      <c r="P197" s="138"/>
      <c r="Q197" s="138"/>
      <c r="R197" s="138"/>
      <c r="S197" s="138"/>
      <c r="T197" s="131">
        <f t="shared" si="5"/>
        <v>0</v>
      </c>
      <c r="U197" s="138"/>
      <c r="V197" s="1"/>
    </row>
    <row r="198" spans="1:22" x14ac:dyDescent="0.25">
      <c r="A198" s="45">
        <v>400014</v>
      </c>
      <c r="B198" s="39" t="s">
        <v>1880</v>
      </c>
      <c r="C198" s="105">
        <v>1640</v>
      </c>
      <c r="D198" s="105">
        <v>970</v>
      </c>
      <c r="E198" s="105">
        <f t="shared" si="4"/>
        <v>1305</v>
      </c>
      <c r="F198" s="121">
        <v>1.5188917288696653E-2</v>
      </c>
      <c r="G198" s="138"/>
      <c r="H198" s="138"/>
      <c r="I198" s="138"/>
      <c r="J198" s="138"/>
      <c r="K198" s="138"/>
      <c r="L198" s="138"/>
      <c r="M198" s="138"/>
      <c r="N198" s="138"/>
      <c r="O198" s="138"/>
      <c r="P198" s="138"/>
      <c r="Q198" s="138"/>
      <c r="R198" s="138"/>
      <c r="S198" s="138"/>
      <c r="T198" s="131">
        <f t="shared" si="5"/>
        <v>0</v>
      </c>
      <c r="U198" s="138"/>
      <c r="V198" s="1"/>
    </row>
    <row r="199" spans="1:22" x14ac:dyDescent="0.25">
      <c r="A199" s="45" t="s">
        <v>2274</v>
      </c>
      <c r="B199" s="39" t="s">
        <v>1881</v>
      </c>
      <c r="C199" s="105">
        <v>120</v>
      </c>
      <c r="D199" s="105">
        <v>121</v>
      </c>
      <c r="E199" s="105">
        <f t="shared" si="4"/>
        <v>120.5</v>
      </c>
      <c r="F199" s="121">
        <v>3.8850905229435428E-4</v>
      </c>
      <c r="G199" s="138"/>
      <c r="H199" s="138"/>
      <c r="I199" s="138"/>
      <c r="J199" s="138"/>
      <c r="K199" s="138"/>
      <c r="L199" s="138"/>
      <c r="M199" s="138"/>
      <c r="N199" s="138"/>
      <c r="O199" s="138"/>
      <c r="P199" s="138"/>
      <c r="Q199" s="138"/>
      <c r="R199" s="138"/>
      <c r="S199" s="138"/>
      <c r="T199" s="131">
        <f t="shared" si="5"/>
        <v>0</v>
      </c>
      <c r="U199" s="138"/>
      <c r="V199" s="1"/>
    </row>
    <row r="200" spans="1:22" x14ac:dyDescent="0.25">
      <c r="A200" s="45">
        <v>2250781</v>
      </c>
      <c r="B200" s="39" t="s">
        <v>1882</v>
      </c>
      <c r="C200" s="105">
        <v>1220</v>
      </c>
      <c r="D200" s="105">
        <v>1620</v>
      </c>
      <c r="E200" s="105">
        <f t="shared" si="4"/>
        <v>1420</v>
      </c>
      <c r="F200" s="121">
        <v>8.7595242540023766E-2</v>
      </c>
      <c r="G200" s="138"/>
      <c r="H200" s="138"/>
      <c r="I200" s="138"/>
      <c r="J200" s="138"/>
      <c r="K200" s="138"/>
      <c r="L200" s="138"/>
      <c r="M200" s="138"/>
      <c r="N200" s="138"/>
      <c r="O200" s="138"/>
      <c r="P200" s="138"/>
      <c r="Q200" s="138"/>
      <c r="R200" s="138"/>
      <c r="S200" s="138"/>
      <c r="T200" s="131">
        <f t="shared" si="5"/>
        <v>0</v>
      </c>
      <c r="U200" s="138"/>
      <c r="V200" s="1"/>
    </row>
    <row r="201" spans="1:22" x14ac:dyDescent="0.25">
      <c r="A201" s="45" t="s">
        <v>2275</v>
      </c>
      <c r="B201" s="39" t="s">
        <v>1883</v>
      </c>
      <c r="C201" s="105"/>
      <c r="D201" s="105">
        <v>2240</v>
      </c>
      <c r="E201" s="105">
        <f t="shared" si="4"/>
        <v>2240</v>
      </c>
      <c r="F201" s="121">
        <v>1.0263740118807481</v>
      </c>
      <c r="G201" s="138"/>
      <c r="H201" s="138"/>
      <c r="I201" s="138"/>
      <c r="J201" s="138"/>
      <c r="K201" s="138"/>
      <c r="L201" s="138"/>
      <c r="M201" s="138"/>
      <c r="N201" s="138"/>
      <c r="O201" s="138"/>
      <c r="P201" s="138"/>
      <c r="Q201" s="138"/>
      <c r="R201" s="138"/>
      <c r="S201" s="138"/>
      <c r="T201" s="131">
        <f t="shared" si="5"/>
        <v>0</v>
      </c>
      <c r="U201" s="138"/>
      <c r="V201" s="1"/>
    </row>
    <row r="202" spans="1:22" x14ac:dyDescent="0.25">
      <c r="A202" s="45">
        <v>210005</v>
      </c>
      <c r="B202" s="39" t="s">
        <v>1884</v>
      </c>
      <c r="C202" s="105">
        <v>720</v>
      </c>
      <c r="D202" s="105">
        <v>990</v>
      </c>
      <c r="E202" s="105">
        <f t="shared" ref="E202:E265" si="6">AVERAGE(C202:D202)</f>
        <v>855</v>
      </c>
      <c r="F202" s="121">
        <v>2.9096288494225925E-2</v>
      </c>
      <c r="G202" s="138"/>
      <c r="H202" s="138"/>
      <c r="I202" s="138"/>
      <c r="J202" s="138"/>
      <c r="K202" s="138"/>
      <c r="L202" s="138"/>
      <c r="M202" s="138"/>
      <c r="N202" s="138"/>
      <c r="O202" s="138"/>
      <c r="P202" s="138"/>
      <c r="Q202" s="138"/>
      <c r="R202" s="138"/>
      <c r="S202" s="138"/>
      <c r="T202" s="131">
        <f t="shared" ref="T202:T265" si="7">S202*E202</f>
        <v>0</v>
      </c>
      <c r="U202" s="138"/>
      <c r="V202" s="1"/>
    </row>
    <row r="203" spans="1:22" x14ac:dyDescent="0.25">
      <c r="A203" s="45" t="s">
        <v>2276</v>
      </c>
      <c r="B203" s="39" t="s">
        <v>1885</v>
      </c>
      <c r="C203" s="105">
        <v>29</v>
      </c>
      <c r="D203" s="105">
        <v>771</v>
      </c>
      <c r="E203" s="105">
        <f t="shared" si="6"/>
        <v>400</v>
      </c>
      <c r="F203" s="121">
        <v>6.4215266645302265E-4</v>
      </c>
      <c r="G203" s="138"/>
      <c r="H203" s="138"/>
      <c r="I203" s="138"/>
      <c r="J203" s="138"/>
      <c r="K203" s="138"/>
      <c r="L203" s="138"/>
      <c r="M203" s="138"/>
      <c r="N203" s="138"/>
      <c r="O203" s="138"/>
      <c r="P203" s="138"/>
      <c r="Q203" s="138"/>
      <c r="R203" s="138"/>
      <c r="S203" s="138"/>
      <c r="T203" s="131">
        <f t="shared" si="7"/>
        <v>0</v>
      </c>
      <c r="U203" s="138"/>
      <c r="V203" s="1"/>
    </row>
    <row r="204" spans="1:22" x14ac:dyDescent="0.25">
      <c r="A204" s="45" t="s">
        <v>2277</v>
      </c>
      <c r="B204" s="39" t="s">
        <v>1886</v>
      </c>
      <c r="C204" s="105">
        <v>150</v>
      </c>
      <c r="D204" s="105">
        <v>930</v>
      </c>
      <c r="E204" s="105">
        <f t="shared" si="6"/>
        <v>540</v>
      </c>
      <c r="F204" s="121">
        <v>0.11197537121274584</v>
      </c>
      <c r="G204" s="138"/>
      <c r="H204" s="138"/>
      <c r="I204" s="138"/>
      <c r="J204" s="138"/>
      <c r="K204" s="138"/>
      <c r="L204" s="138"/>
      <c r="M204" s="138"/>
      <c r="N204" s="138"/>
      <c r="O204" s="138"/>
      <c r="P204" s="138"/>
      <c r="Q204" s="138"/>
      <c r="R204" s="138"/>
      <c r="S204" s="138"/>
      <c r="T204" s="131">
        <f t="shared" si="7"/>
        <v>0</v>
      </c>
      <c r="U204" s="138"/>
      <c r="V204" s="1"/>
    </row>
    <row r="205" spans="1:22" x14ac:dyDescent="0.25">
      <c r="A205" s="45" t="s">
        <v>2278</v>
      </c>
      <c r="B205" s="39" t="s">
        <v>1887</v>
      </c>
      <c r="C205" s="105">
        <v>2</v>
      </c>
      <c r="D205" s="105">
        <v>17</v>
      </c>
      <c r="E205" s="105">
        <f t="shared" si="6"/>
        <v>9.5</v>
      </c>
      <c r="F205" s="121">
        <v>0</v>
      </c>
      <c r="G205" s="138"/>
      <c r="H205" s="138"/>
      <c r="I205" s="138"/>
      <c r="J205" s="138"/>
      <c r="K205" s="138"/>
      <c r="L205" s="138"/>
      <c r="M205" s="138"/>
      <c r="N205" s="138"/>
      <c r="O205" s="138"/>
      <c r="P205" s="138"/>
      <c r="Q205" s="138"/>
      <c r="R205" s="138"/>
      <c r="S205" s="138"/>
      <c r="T205" s="131">
        <f t="shared" si="7"/>
        <v>0</v>
      </c>
      <c r="U205" s="138"/>
      <c r="V205" s="1"/>
    </row>
    <row r="206" spans="1:22" x14ac:dyDescent="0.25">
      <c r="A206" s="45" t="s">
        <v>2279</v>
      </c>
      <c r="B206" s="39" t="s">
        <v>1888</v>
      </c>
      <c r="C206" s="105">
        <v>271</v>
      </c>
      <c r="D206" s="105">
        <v>1320</v>
      </c>
      <c r="E206" s="105">
        <f t="shared" si="6"/>
        <v>795.5</v>
      </c>
      <c r="F206" s="121">
        <v>1.5963513942605614E-2</v>
      </c>
      <c r="G206" s="138"/>
      <c r="H206" s="138"/>
      <c r="I206" s="138"/>
      <c r="J206" s="138"/>
      <c r="K206" s="138"/>
      <c r="L206" s="138"/>
      <c r="M206" s="138"/>
      <c r="N206" s="138"/>
      <c r="O206" s="138"/>
      <c r="P206" s="138"/>
      <c r="Q206" s="138"/>
      <c r="R206" s="138"/>
      <c r="S206" s="138"/>
      <c r="T206" s="131">
        <f t="shared" si="7"/>
        <v>0</v>
      </c>
      <c r="U206" s="138"/>
      <c r="V206" s="1"/>
    </row>
    <row r="207" spans="1:22" x14ac:dyDescent="0.25">
      <c r="A207" s="45">
        <v>255405</v>
      </c>
      <c r="B207" s="39" t="s">
        <v>1889</v>
      </c>
      <c r="C207" s="105">
        <v>13</v>
      </c>
      <c r="D207" s="105">
        <v>18</v>
      </c>
      <c r="E207" s="105">
        <f t="shared" si="6"/>
        <v>15.5</v>
      </c>
      <c r="F207" s="121">
        <v>3.8755920147522593E-4</v>
      </c>
      <c r="G207" s="138"/>
      <c r="H207" s="138"/>
      <c r="I207" s="138"/>
      <c r="J207" s="138"/>
      <c r="K207" s="138"/>
      <c r="L207" s="138"/>
      <c r="M207" s="138"/>
      <c r="N207" s="138"/>
      <c r="O207" s="138"/>
      <c r="P207" s="138"/>
      <c r="Q207" s="138"/>
      <c r="R207" s="138"/>
      <c r="S207" s="138"/>
      <c r="T207" s="131">
        <f t="shared" si="7"/>
        <v>0</v>
      </c>
      <c r="U207" s="138"/>
      <c r="V207" s="1"/>
    </row>
    <row r="208" spans="1:22" x14ac:dyDescent="0.25">
      <c r="A208" s="45" t="s">
        <v>2280</v>
      </c>
      <c r="B208" s="39" t="s">
        <v>1890</v>
      </c>
      <c r="C208" s="105">
        <v>332</v>
      </c>
      <c r="D208" s="105">
        <v>550</v>
      </c>
      <c r="E208" s="105">
        <f t="shared" si="6"/>
        <v>441</v>
      </c>
      <c r="F208" s="121">
        <v>9.8092688190256163E-4</v>
      </c>
      <c r="G208" s="138"/>
      <c r="H208" s="138"/>
      <c r="I208" s="138"/>
      <c r="J208" s="138"/>
      <c r="K208" s="138"/>
      <c r="L208" s="138"/>
      <c r="M208" s="138"/>
      <c r="N208" s="138"/>
      <c r="O208" s="138"/>
      <c r="P208" s="138"/>
      <c r="Q208" s="138"/>
      <c r="R208" s="138"/>
      <c r="S208" s="138"/>
      <c r="T208" s="131">
        <f t="shared" si="7"/>
        <v>0</v>
      </c>
      <c r="U208" s="138"/>
      <c r="V208" s="1"/>
    </row>
    <row r="209" spans="1:22" x14ac:dyDescent="0.25">
      <c r="A209" s="45" t="s">
        <v>2281</v>
      </c>
      <c r="B209" s="39" t="s">
        <v>1891</v>
      </c>
      <c r="C209" s="105">
        <v>270</v>
      </c>
      <c r="D209" s="105">
        <v>900</v>
      </c>
      <c r="E209" s="105">
        <f t="shared" si="6"/>
        <v>585</v>
      </c>
      <c r="F209" s="121">
        <v>0.19174277274870727</v>
      </c>
      <c r="G209" s="138"/>
      <c r="H209" s="138"/>
      <c r="I209" s="138"/>
      <c r="J209" s="138"/>
      <c r="K209" s="138"/>
      <c r="L209" s="138"/>
      <c r="M209" s="138"/>
      <c r="N209" s="138"/>
      <c r="O209" s="138"/>
      <c r="P209" s="138"/>
      <c r="Q209" s="138"/>
      <c r="R209" s="138"/>
      <c r="S209" s="138"/>
      <c r="T209" s="131">
        <f t="shared" si="7"/>
        <v>0</v>
      </c>
      <c r="U209" s="138"/>
      <c r="V209" s="1"/>
    </row>
    <row r="210" spans="1:22" x14ac:dyDescent="0.25">
      <c r="A210" s="45">
        <v>880000</v>
      </c>
      <c r="B210" s="39" t="s">
        <v>1892</v>
      </c>
      <c r="C210" s="105">
        <v>26</v>
      </c>
      <c r="D210" s="105">
        <v>27</v>
      </c>
      <c r="E210" s="105">
        <f t="shared" si="6"/>
        <v>26.5</v>
      </c>
      <c r="F210" s="121">
        <v>4.4858823145260678E-2</v>
      </c>
      <c r="G210" s="138"/>
      <c r="H210" s="138"/>
      <c r="I210" s="138"/>
      <c r="J210" s="138"/>
      <c r="K210" s="138"/>
      <c r="L210" s="138"/>
      <c r="M210" s="138"/>
      <c r="N210" s="138"/>
      <c r="O210" s="138"/>
      <c r="P210" s="138"/>
      <c r="Q210" s="138"/>
      <c r="R210" s="138"/>
      <c r="S210" s="138"/>
      <c r="T210" s="131">
        <f t="shared" si="7"/>
        <v>0</v>
      </c>
      <c r="U210" s="138"/>
      <c r="V210" s="1"/>
    </row>
    <row r="211" spans="1:22" x14ac:dyDescent="0.25">
      <c r="A211" s="45" t="s">
        <v>2282</v>
      </c>
      <c r="B211" s="39" t="s">
        <v>1893</v>
      </c>
      <c r="C211" s="105">
        <v>5</v>
      </c>
      <c r="D211" s="105">
        <v>76</v>
      </c>
      <c r="E211" s="105">
        <f t="shared" si="6"/>
        <v>40.5</v>
      </c>
      <c r="F211" s="121">
        <v>8.2356079472600159E-3</v>
      </c>
      <c r="G211" s="138"/>
      <c r="H211" s="138"/>
      <c r="I211" s="138"/>
      <c r="J211" s="138"/>
      <c r="K211" s="138"/>
      <c r="L211" s="138"/>
      <c r="M211" s="138"/>
      <c r="N211" s="138"/>
      <c r="O211" s="138"/>
      <c r="P211" s="138"/>
      <c r="Q211" s="138"/>
      <c r="R211" s="138"/>
      <c r="S211" s="138"/>
      <c r="T211" s="131">
        <f t="shared" si="7"/>
        <v>0</v>
      </c>
      <c r="U211" s="138"/>
      <c r="V211" s="1"/>
    </row>
    <row r="212" spans="1:22" x14ac:dyDescent="0.25">
      <c r="A212" s="45" t="s">
        <v>2283</v>
      </c>
      <c r="B212" s="39" t="s">
        <v>1894</v>
      </c>
      <c r="C212" s="105">
        <v>42</v>
      </c>
      <c r="D212" s="105">
        <v>60</v>
      </c>
      <c r="E212" s="105">
        <f t="shared" si="6"/>
        <v>51</v>
      </c>
      <c r="F212" s="121">
        <v>5.4582976648506927E-2</v>
      </c>
      <c r="G212" s="138"/>
      <c r="H212" s="138"/>
      <c r="I212" s="138"/>
      <c r="J212" s="138"/>
      <c r="K212" s="138"/>
      <c r="L212" s="138"/>
      <c r="M212" s="138"/>
      <c r="N212" s="138"/>
      <c r="O212" s="138"/>
      <c r="P212" s="138"/>
      <c r="Q212" s="138"/>
      <c r="R212" s="138"/>
      <c r="S212" s="138"/>
      <c r="T212" s="131">
        <f t="shared" si="7"/>
        <v>0</v>
      </c>
      <c r="U212" s="138"/>
      <c r="V212" s="1"/>
    </row>
    <row r="213" spans="1:22" x14ac:dyDescent="0.25">
      <c r="A213" s="45" t="s">
        <v>2284</v>
      </c>
      <c r="B213" s="39" t="s">
        <v>1895</v>
      </c>
      <c r="C213" s="105">
        <v>2</v>
      </c>
      <c r="D213" s="105">
        <v>10</v>
      </c>
      <c r="E213" s="105">
        <f t="shared" si="6"/>
        <v>6</v>
      </c>
      <c r="F213" s="121">
        <v>0.34145290758750985</v>
      </c>
      <c r="G213" s="138"/>
      <c r="H213" s="138"/>
      <c r="I213" s="138"/>
      <c r="J213" s="138"/>
      <c r="K213" s="138"/>
      <c r="L213" s="138"/>
      <c r="M213" s="138"/>
      <c r="N213" s="138"/>
      <c r="O213" s="138"/>
      <c r="P213" s="138"/>
      <c r="Q213" s="138"/>
      <c r="R213" s="138"/>
      <c r="S213" s="138"/>
      <c r="T213" s="131">
        <f t="shared" si="7"/>
        <v>0</v>
      </c>
      <c r="U213" s="138"/>
      <c r="V213" s="1"/>
    </row>
    <row r="214" spans="1:22" x14ac:dyDescent="0.25">
      <c r="A214" s="45" t="s">
        <v>2285</v>
      </c>
      <c r="B214" s="39" t="s">
        <v>1896</v>
      </c>
      <c r="C214" s="105">
        <v>19</v>
      </c>
      <c r="D214" s="105">
        <v>10</v>
      </c>
      <c r="E214" s="105">
        <f t="shared" si="6"/>
        <v>14.5</v>
      </c>
      <c r="F214" s="121">
        <v>1.8670923231635411E-4</v>
      </c>
      <c r="G214" s="138"/>
      <c r="H214" s="138"/>
      <c r="I214" s="138"/>
      <c r="J214" s="138"/>
      <c r="K214" s="138"/>
      <c r="L214" s="138"/>
      <c r="M214" s="138"/>
      <c r="N214" s="138"/>
      <c r="O214" s="138"/>
      <c r="P214" s="138"/>
      <c r="Q214" s="138"/>
      <c r="R214" s="138"/>
      <c r="S214" s="138"/>
      <c r="T214" s="131">
        <f t="shared" si="7"/>
        <v>0</v>
      </c>
      <c r="U214" s="138"/>
      <c r="V214" s="1"/>
    </row>
    <row r="215" spans="1:22" x14ac:dyDescent="0.25">
      <c r="A215" s="45" t="s">
        <v>2286</v>
      </c>
      <c r="B215" s="39" t="s">
        <v>1897</v>
      </c>
      <c r="C215" s="105">
        <v>8</v>
      </c>
      <c r="D215" s="105">
        <v>12</v>
      </c>
      <c r="E215" s="105">
        <f t="shared" si="6"/>
        <v>10</v>
      </c>
      <c r="F215" s="121">
        <v>2.6622579296698232E-3</v>
      </c>
      <c r="G215" s="138"/>
      <c r="H215" s="138"/>
      <c r="I215" s="138"/>
      <c r="J215" s="138"/>
      <c r="K215" s="138"/>
      <c r="L215" s="138"/>
      <c r="M215" s="138"/>
      <c r="N215" s="138"/>
      <c r="O215" s="138"/>
      <c r="P215" s="138"/>
      <c r="Q215" s="138"/>
      <c r="R215" s="138"/>
      <c r="S215" s="138"/>
      <c r="T215" s="131">
        <f t="shared" si="7"/>
        <v>0</v>
      </c>
      <c r="U215" s="138"/>
      <c r="V215" s="1"/>
    </row>
    <row r="216" spans="1:22" x14ac:dyDescent="0.25">
      <c r="A216" s="45" t="s">
        <v>2175</v>
      </c>
      <c r="B216" s="39" t="s">
        <v>1898</v>
      </c>
      <c r="C216" s="105">
        <v>4287</v>
      </c>
      <c r="D216" s="105">
        <v>11481</v>
      </c>
      <c r="E216" s="105">
        <f t="shared" si="6"/>
        <v>7884</v>
      </c>
      <c r="F216" s="121">
        <v>0.24258922356929064</v>
      </c>
      <c r="G216" s="138"/>
      <c r="H216" s="138"/>
      <c r="I216" s="138"/>
      <c r="J216" s="138"/>
      <c r="K216" s="138"/>
      <c r="L216" s="138"/>
      <c r="M216" s="138"/>
      <c r="N216" s="138"/>
      <c r="O216" s="138"/>
      <c r="P216" s="138"/>
      <c r="Q216" s="138"/>
      <c r="R216" s="138"/>
      <c r="S216" s="138"/>
      <c r="T216" s="131">
        <f t="shared" si="7"/>
        <v>0</v>
      </c>
      <c r="U216" s="138"/>
      <c r="V216" s="1"/>
    </row>
    <row r="217" spans="1:22" x14ac:dyDescent="0.25">
      <c r="A217" s="45" t="s">
        <v>2287</v>
      </c>
      <c r="B217" s="39" t="s">
        <v>1899</v>
      </c>
      <c r="C217" s="105">
        <v>2</v>
      </c>
      <c r="D217" s="105">
        <v>9</v>
      </c>
      <c r="E217" s="105">
        <f t="shared" si="6"/>
        <v>5.5</v>
      </c>
      <c r="F217" s="121">
        <v>2.6893487452858103E-3</v>
      </c>
      <c r="G217" s="138"/>
      <c r="H217" s="138"/>
      <c r="I217" s="138"/>
      <c r="J217" s="138"/>
      <c r="K217" s="138"/>
      <c r="L217" s="138"/>
      <c r="M217" s="138"/>
      <c r="N217" s="138"/>
      <c r="O217" s="138"/>
      <c r="P217" s="138"/>
      <c r="Q217" s="138"/>
      <c r="R217" s="138"/>
      <c r="S217" s="138"/>
      <c r="T217" s="131">
        <f t="shared" si="7"/>
        <v>0</v>
      </c>
      <c r="U217" s="138"/>
      <c r="V217" s="1"/>
    </row>
    <row r="218" spans="1:22" x14ac:dyDescent="0.25">
      <c r="A218" s="45" t="s">
        <v>2288</v>
      </c>
      <c r="B218" s="39" t="s">
        <v>1900</v>
      </c>
      <c r="C218" s="105">
        <v>900</v>
      </c>
      <c r="D218" s="105">
        <v>810</v>
      </c>
      <c r="E218" s="105">
        <f t="shared" si="6"/>
        <v>855</v>
      </c>
      <c r="F218" s="121">
        <v>2.5308403207607442E-2</v>
      </c>
      <c r="G218" s="138"/>
      <c r="H218" s="138"/>
      <c r="I218" s="138"/>
      <c r="J218" s="138"/>
      <c r="K218" s="138"/>
      <c r="L218" s="138"/>
      <c r="M218" s="138"/>
      <c r="N218" s="138"/>
      <c r="O218" s="138"/>
      <c r="P218" s="138"/>
      <c r="Q218" s="138"/>
      <c r="R218" s="138"/>
      <c r="S218" s="138"/>
      <c r="T218" s="131">
        <f t="shared" si="7"/>
        <v>0</v>
      </c>
      <c r="U218" s="138"/>
      <c r="V218" s="1"/>
    </row>
    <row r="219" spans="1:22" x14ac:dyDescent="0.25">
      <c r="A219" s="45" t="s">
        <v>2289</v>
      </c>
      <c r="B219" s="39" t="s">
        <v>1901</v>
      </c>
      <c r="C219" s="105">
        <v>10</v>
      </c>
      <c r="D219" s="105">
        <v>18</v>
      </c>
      <c r="E219" s="105">
        <f t="shared" si="6"/>
        <v>14</v>
      </c>
      <c r="F219" s="121">
        <v>3.9565968979891978E-4</v>
      </c>
      <c r="G219" s="138"/>
      <c r="H219" s="138"/>
      <c r="I219" s="138"/>
      <c r="J219" s="138"/>
      <c r="K219" s="138"/>
      <c r="L219" s="138"/>
      <c r="M219" s="138"/>
      <c r="N219" s="138"/>
      <c r="O219" s="138"/>
      <c r="P219" s="138"/>
      <c r="Q219" s="138"/>
      <c r="R219" s="138"/>
      <c r="S219" s="138"/>
      <c r="T219" s="131">
        <f t="shared" si="7"/>
        <v>0</v>
      </c>
      <c r="U219" s="138"/>
      <c r="V219" s="1"/>
    </row>
    <row r="220" spans="1:22" x14ac:dyDescent="0.25">
      <c r="A220" s="45" t="s">
        <v>2290</v>
      </c>
      <c r="B220" s="39" t="s">
        <v>1902</v>
      </c>
      <c r="C220" s="105">
        <v>2</v>
      </c>
      <c r="D220" s="105">
        <v>15</v>
      </c>
      <c r="E220" s="105">
        <f t="shared" si="6"/>
        <v>8.5</v>
      </c>
      <c r="F220" s="121">
        <v>3.6619934898362706E-3</v>
      </c>
      <c r="G220" s="138"/>
      <c r="H220" s="138"/>
      <c r="I220" s="138"/>
      <c r="J220" s="138"/>
      <c r="K220" s="138"/>
      <c r="L220" s="138"/>
      <c r="M220" s="138"/>
      <c r="N220" s="138"/>
      <c r="O220" s="138"/>
      <c r="P220" s="138"/>
      <c r="Q220" s="138"/>
      <c r="R220" s="138"/>
      <c r="S220" s="138"/>
      <c r="T220" s="131">
        <f t="shared" si="7"/>
        <v>0</v>
      </c>
      <c r="U220" s="138"/>
      <c r="V220" s="1"/>
    </row>
    <row r="221" spans="1:22" x14ac:dyDescent="0.25">
      <c r="A221" s="45" t="s">
        <v>2291</v>
      </c>
      <c r="B221" s="39" t="s">
        <v>1903</v>
      </c>
      <c r="C221" s="105">
        <v>40</v>
      </c>
      <c r="D221" s="105">
        <v>40</v>
      </c>
      <c r="E221" s="105">
        <f t="shared" si="6"/>
        <v>40</v>
      </c>
      <c r="F221" s="121">
        <v>1.0883943499203777E-2</v>
      </c>
      <c r="G221" s="138"/>
      <c r="H221" s="138"/>
      <c r="I221" s="138"/>
      <c r="J221" s="138"/>
      <c r="K221" s="138"/>
      <c r="L221" s="138"/>
      <c r="M221" s="138"/>
      <c r="N221" s="138"/>
      <c r="O221" s="138"/>
      <c r="P221" s="138"/>
      <c r="Q221" s="138"/>
      <c r="R221" s="138"/>
      <c r="S221" s="138"/>
      <c r="T221" s="131">
        <f t="shared" si="7"/>
        <v>0</v>
      </c>
      <c r="U221" s="138"/>
      <c r="V221" s="1"/>
    </row>
    <row r="222" spans="1:22" x14ac:dyDescent="0.25">
      <c r="A222" s="45" t="s">
        <v>2292</v>
      </c>
      <c r="B222" s="39" t="s">
        <v>1904</v>
      </c>
      <c r="C222" s="105">
        <v>120</v>
      </c>
      <c r="D222" s="105">
        <v>482</v>
      </c>
      <c r="E222" s="105">
        <f t="shared" si="6"/>
        <v>301</v>
      </c>
      <c r="F222" s="121">
        <v>6.2415901361178708E-2</v>
      </c>
      <c r="G222" s="138"/>
      <c r="H222" s="138"/>
      <c r="I222" s="138"/>
      <c r="J222" s="138"/>
      <c r="K222" s="138"/>
      <c r="L222" s="138"/>
      <c r="M222" s="138"/>
      <c r="N222" s="138"/>
      <c r="O222" s="138"/>
      <c r="P222" s="138"/>
      <c r="Q222" s="138"/>
      <c r="R222" s="138"/>
      <c r="S222" s="138"/>
      <c r="T222" s="131">
        <f t="shared" si="7"/>
        <v>0</v>
      </c>
      <c r="U222" s="138"/>
      <c r="V222" s="1"/>
    </row>
    <row r="223" spans="1:22" x14ac:dyDescent="0.25">
      <c r="A223" s="45">
        <v>31617711</v>
      </c>
      <c r="B223" s="39" t="s">
        <v>1905</v>
      </c>
      <c r="C223" s="105">
        <v>320</v>
      </c>
      <c r="D223" s="105">
        <v>360</v>
      </c>
      <c r="E223" s="105">
        <f t="shared" si="6"/>
        <v>340</v>
      </c>
      <c r="F223" s="121">
        <v>0.16556836250047102</v>
      </c>
      <c r="G223" s="138"/>
      <c r="H223" s="138"/>
      <c r="I223" s="138"/>
      <c r="J223" s="138"/>
      <c r="K223" s="138"/>
      <c r="L223" s="138"/>
      <c r="M223" s="138"/>
      <c r="N223" s="138"/>
      <c r="O223" s="138"/>
      <c r="P223" s="138"/>
      <c r="Q223" s="138"/>
      <c r="R223" s="138"/>
      <c r="S223" s="138"/>
      <c r="T223" s="131">
        <f t="shared" si="7"/>
        <v>0</v>
      </c>
      <c r="U223" s="138"/>
      <c r="V223" s="1"/>
    </row>
    <row r="224" spans="1:22" x14ac:dyDescent="0.25">
      <c r="A224" s="45">
        <v>240052</v>
      </c>
      <c r="B224" s="39" t="s">
        <v>1906</v>
      </c>
      <c r="C224" s="105"/>
      <c r="D224" s="105">
        <v>17</v>
      </c>
      <c r="E224" s="105">
        <f t="shared" si="6"/>
        <v>17</v>
      </c>
      <c r="F224" s="121">
        <v>6.907676140827997E-4</v>
      </c>
      <c r="G224" s="138"/>
      <c r="H224" s="138"/>
      <c r="I224" s="138"/>
      <c r="J224" s="138"/>
      <c r="K224" s="138"/>
      <c r="L224" s="138"/>
      <c r="M224" s="138"/>
      <c r="N224" s="138"/>
      <c r="O224" s="138"/>
      <c r="P224" s="138"/>
      <c r="Q224" s="138"/>
      <c r="R224" s="138"/>
      <c r="S224" s="138"/>
      <c r="T224" s="131">
        <f t="shared" si="7"/>
        <v>0</v>
      </c>
      <c r="U224" s="138"/>
      <c r="V224" s="1"/>
    </row>
    <row r="225" spans="1:22" x14ac:dyDescent="0.25">
      <c r="A225" s="45" t="s">
        <v>2293</v>
      </c>
      <c r="B225" s="39" t="s">
        <v>1907</v>
      </c>
      <c r="C225" s="105">
        <v>39</v>
      </c>
      <c r="D225" s="105">
        <v>60</v>
      </c>
      <c r="E225" s="105">
        <f t="shared" si="6"/>
        <v>49.5</v>
      </c>
      <c r="F225" s="121">
        <v>2.5243824009101392E-3</v>
      </c>
      <c r="G225" s="138"/>
      <c r="H225" s="138"/>
      <c r="I225" s="138"/>
      <c r="J225" s="138"/>
      <c r="K225" s="138"/>
      <c r="L225" s="138"/>
      <c r="M225" s="138"/>
      <c r="N225" s="138"/>
      <c r="O225" s="138"/>
      <c r="P225" s="138"/>
      <c r="Q225" s="138"/>
      <c r="R225" s="138"/>
      <c r="S225" s="138"/>
      <c r="T225" s="131">
        <f t="shared" si="7"/>
        <v>0</v>
      </c>
      <c r="U225" s="138"/>
      <c r="V225" s="1"/>
    </row>
    <row r="226" spans="1:22" x14ac:dyDescent="0.25">
      <c r="A226" s="45">
        <v>2250782</v>
      </c>
      <c r="B226" s="39" t="s">
        <v>1908</v>
      </c>
      <c r="C226" s="105">
        <v>600</v>
      </c>
      <c r="D226" s="105">
        <v>750</v>
      </c>
      <c r="E226" s="105">
        <f t="shared" si="6"/>
        <v>675</v>
      </c>
      <c r="F226" s="121">
        <v>2.282401215646896E-2</v>
      </c>
      <c r="G226" s="138"/>
      <c r="H226" s="138"/>
      <c r="I226" s="138"/>
      <c r="J226" s="138"/>
      <c r="K226" s="138"/>
      <c r="L226" s="138"/>
      <c r="M226" s="138"/>
      <c r="N226" s="138"/>
      <c r="O226" s="138"/>
      <c r="P226" s="138"/>
      <c r="Q226" s="138"/>
      <c r="R226" s="138"/>
      <c r="S226" s="138"/>
      <c r="T226" s="131">
        <f t="shared" si="7"/>
        <v>0</v>
      </c>
      <c r="U226" s="138"/>
      <c r="V226" s="1"/>
    </row>
    <row r="227" spans="1:22" x14ac:dyDescent="0.25">
      <c r="A227" s="45" t="s">
        <v>2294</v>
      </c>
      <c r="B227" s="39" t="s">
        <v>1909</v>
      </c>
      <c r="C227" s="105">
        <v>6</v>
      </c>
      <c r="D227" s="105">
        <v>14</v>
      </c>
      <c r="E227" s="105">
        <f t="shared" si="6"/>
        <v>10</v>
      </c>
      <c r="F227" s="121">
        <v>6.6890902755523196E-3</v>
      </c>
      <c r="G227" s="138"/>
      <c r="H227" s="138"/>
      <c r="I227" s="138"/>
      <c r="J227" s="138"/>
      <c r="K227" s="138"/>
      <c r="L227" s="138"/>
      <c r="M227" s="138"/>
      <c r="N227" s="138"/>
      <c r="O227" s="138"/>
      <c r="P227" s="138"/>
      <c r="Q227" s="138"/>
      <c r="R227" s="138"/>
      <c r="S227" s="138"/>
      <c r="T227" s="131">
        <f t="shared" si="7"/>
        <v>0</v>
      </c>
      <c r="U227" s="138"/>
      <c r="V227" s="1"/>
    </row>
    <row r="228" spans="1:22" x14ac:dyDescent="0.25">
      <c r="A228" s="45" t="s">
        <v>2295</v>
      </c>
      <c r="B228" s="39" t="s">
        <v>1910</v>
      </c>
      <c r="C228" s="105">
        <v>45</v>
      </c>
      <c r="D228" s="105">
        <v>46</v>
      </c>
      <c r="E228" s="105">
        <f t="shared" si="6"/>
        <v>45.5</v>
      </c>
      <c r="F228" s="121">
        <v>1.4426360997283689E-2</v>
      </c>
      <c r="G228" s="138"/>
      <c r="H228" s="138"/>
      <c r="I228" s="138"/>
      <c r="J228" s="138"/>
      <c r="K228" s="138"/>
      <c r="L228" s="138"/>
      <c r="M228" s="138"/>
      <c r="N228" s="138"/>
      <c r="O228" s="138"/>
      <c r="P228" s="138"/>
      <c r="Q228" s="138"/>
      <c r="R228" s="138"/>
      <c r="S228" s="138"/>
      <c r="T228" s="131">
        <f t="shared" si="7"/>
        <v>0</v>
      </c>
      <c r="U228" s="138"/>
      <c r="V228" s="1"/>
    </row>
    <row r="229" spans="1:22" x14ac:dyDescent="0.25">
      <c r="A229" s="45" t="s">
        <v>2296</v>
      </c>
      <c r="B229" s="39" t="s">
        <v>1911</v>
      </c>
      <c r="C229" s="105">
        <v>8</v>
      </c>
      <c r="D229" s="105">
        <v>16</v>
      </c>
      <c r="E229" s="105">
        <f t="shared" si="6"/>
        <v>12</v>
      </c>
      <c r="F229" s="121">
        <v>5.6483748541207874E-3</v>
      </c>
      <c r="G229" s="138"/>
      <c r="H229" s="138"/>
      <c r="I229" s="138"/>
      <c r="J229" s="138"/>
      <c r="K229" s="138"/>
      <c r="L229" s="138"/>
      <c r="M229" s="138"/>
      <c r="N229" s="138"/>
      <c r="O229" s="138"/>
      <c r="P229" s="138"/>
      <c r="Q229" s="138"/>
      <c r="R229" s="138"/>
      <c r="S229" s="138"/>
      <c r="T229" s="131">
        <f t="shared" si="7"/>
        <v>0</v>
      </c>
      <c r="U229" s="138"/>
      <c r="V229" s="1"/>
    </row>
    <row r="230" spans="1:22" x14ac:dyDescent="0.25">
      <c r="A230" s="45">
        <v>106257</v>
      </c>
      <c r="B230" s="39" t="s">
        <v>1912</v>
      </c>
      <c r="C230" s="105">
        <v>114</v>
      </c>
      <c r="D230" s="105">
        <v>40</v>
      </c>
      <c r="E230" s="105">
        <f t="shared" si="6"/>
        <v>77</v>
      </c>
      <c r="F230" s="121">
        <v>2.7689622977454345E-3</v>
      </c>
      <c r="G230" s="138"/>
      <c r="H230" s="138"/>
      <c r="I230" s="138"/>
      <c r="J230" s="138"/>
      <c r="K230" s="138"/>
      <c r="L230" s="138"/>
      <c r="M230" s="138"/>
      <c r="N230" s="138"/>
      <c r="O230" s="138"/>
      <c r="P230" s="138"/>
      <c r="Q230" s="138"/>
      <c r="R230" s="138"/>
      <c r="S230" s="138"/>
      <c r="T230" s="131">
        <f t="shared" si="7"/>
        <v>0</v>
      </c>
      <c r="U230" s="138"/>
      <c r="V230" s="1"/>
    </row>
    <row r="231" spans="1:22" x14ac:dyDescent="0.25">
      <c r="A231" s="45" t="s">
        <v>2297</v>
      </c>
      <c r="B231" s="39" t="s">
        <v>1913</v>
      </c>
      <c r="C231" s="105">
        <v>19</v>
      </c>
      <c r="D231" s="105">
        <v>15</v>
      </c>
      <c r="E231" s="105">
        <f t="shared" si="6"/>
        <v>17</v>
      </c>
      <c r="F231" s="121">
        <v>3.1612640642260264E-3</v>
      </c>
      <c r="G231" s="138"/>
      <c r="H231" s="138"/>
      <c r="I231" s="138"/>
      <c r="J231" s="138"/>
      <c r="K231" s="138"/>
      <c r="L231" s="138"/>
      <c r="M231" s="138"/>
      <c r="N231" s="138"/>
      <c r="O231" s="138"/>
      <c r="P231" s="138"/>
      <c r="Q231" s="138"/>
      <c r="R231" s="138"/>
      <c r="S231" s="138"/>
      <c r="T231" s="131">
        <f t="shared" si="7"/>
        <v>0</v>
      </c>
      <c r="U231" s="138"/>
      <c r="V231" s="1"/>
    </row>
    <row r="232" spans="1:22" x14ac:dyDescent="0.25">
      <c r="A232" s="45" t="s">
        <v>2298</v>
      </c>
      <c r="B232" s="39" t="s">
        <v>1914</v>
      </c>
      <c r="C232" s="105">
        <v>38</v>
      </c>
      <c r="D232" s="105">
        <v>39</v>
      </c>
      <c r="E232" s="105">
        <f t="shared" si="6"/>
        <v>38.5</v>
      </c>
      <c r="F232" s="121">
        <v>1.7285062769672995E-3</v>
      </c>
      <c r="G232" s="138"/>
      <c r="H232" s="138"/>
      <c r="I232" s="138"/>
      <c r="J232" s="138"/>
      <c r="K232" s="138"/>
      <c r="L232" s="138"/>
      <c r="M232" s="138"/>
      <c r="N232" s="138"/>
      <c r="O232" s="138"/>
      <c r="P232" s="138"/>
      <c r="Q232" s="138"/>
      <c r="R232" s="138"/>
      <c r="S232" s="138"/>
      <c r="T232" s="131">
        <f t="shared" si="7"/>
        <v>0</v>
      </c>
      <c r="U232" s="138"/>
      <c r="V232" s="1"/>
    </row>
    <row r="233" spans="1:22" x14ac:dyDescent="0.25">
      <c r="A233" s="45" t="s">
        <v>2299</v>
      </c>
      <c r="B233" s="39" t="s">
        <v>1915</v>
      </c>
      <c r="C233" s="105">
        <v>15</v>
      </c>
      <c r="D233" s="105">
        <v>90</v>
      </c>
      <c r="E233" s="105">
        <f t="shared" si="6"/>
        <v>52.5</v>
      </c>
      <c r="F233" s="121">
        <v>0.12308762243300714</v>
      </c>
      <c r="G233" s="138"/>
      <c r="H233" s="138"/>
      <c r="I233" s="138"/>
      <c r="J233" s="138"/>
      <c r="K233" s="138"/>
      <c r="L233" s="138"/>
      <c r="M233" s="138"/>
      <c r="N233" s="138"/>
      <c r="O233" s="138"/>
      <c r="P233" s="138"/>
      <c r="Q233" s="138"/>
      <c r="R233" s="138"/>
      <c r="S233" s="138"/>
      <c r="T233" s="131">
        <f t="shared" si="7"/>
        <v>0</v>
      </c>
      <c r="U233" s="138"/>
      <c r="V233" s="1"/>
    </row>
    <row r="234" spans="1:22" x14ac:dyDescent="0.25">
      <c r="A234" s="45" t="s">
        <v>2300</v>
      </c>
      <c r="B234" s="39" t="s">
        <v>1916</v>
      </c>
      <c r="C234" s="105"/>
      <c r="D234" s="105">
        <v>16</v>
      </c>
      <c r="E234" s="105">
        <f t="shared" si="6"/>
        <v>16</v>
      </c>
      <c r="F234" s="121">
        <v>3.7512418265297415E-2</v>
      </c>
      <c r="G234" s="138"/>
      <c r="H234" s="138"/>
      <c r="I234" s="138"/>
      <c r="J234" s="138"/>
      <c r="K234" s="138"/>
      <c r="L234" s="138"/>
      <c r="M234" s="138"/>
      <c r="N234" s="138"/>
      <c r="O234" s="138"/>
      <c r="P234" s="138"/>
      <c r="Q234" s="138"/>
      <c r="R234" s="138"/>
      <c r="S234" s="138"/>
      <c r="T234" s="131">
        <f t="shared" si="7"/>
        <v>0</v>
      </c>
      <c r="U234" s="138"/>
      <c r="V234" s="1"/>
    </row>
    <row r="235" spans="1:22" x14ac:dyDescent="0.25">
      <c r="A235" s="45" t="s">
        <v>2301</v>
      </c>
      <c r="B235" s="39" t="s">
        <v>1917</v>
      </c>
      <c r="C235" s="105">
        <v>4</v>
      </c>
      <c r="D235" s="105">
        <v>11</v>
      </c>
      <c r="E235" s="105">
        <f t="shared" si="6"/>
        <v>7.5</v>
      </c>
      <c r="F235" s="121">
        <v>6.8981243466633294E-3</v>
      </c>
      <c r="G235" s="138"/>
      <c r="H235" s="138"/>
      <c r="I235" s="138"/>
      <c r="J235" s="138"/>
      <c r="K235" s="138"/>
      <c r="L235" s="138"/>
      <c r="M235" s="138"/>
      <c r="N235" s="138"/>
      <c r="O235" s="138"/>
      <c r="P235" s="138"/>
      <c r="Q235" s="138"/>
      <c r="R235" s="138"/>
      <c r="S235" s="138"/>
      <c r="T235" s="131">
        <f t="shared" si="7"/>
        <v>0</v>
      </c>
      <c r="U235" s="138"/>
      <c r="V235" s="1"/>
    </row>
    <row r="236" spans="1:22" x14ac:dyDescent="0.25">
      <c r="A236" s="45">
        <v>808000</v>
      </c>
      <c r="B236" s="39" t="s">
        <v>1918</v>
      </c>
      <c r="C236" s="105">
        <v>100</v>
      </c>
      <c r="D236" s="105">
        <v>1090</v>
      </c>
      <c r="E236" s="105">
        <f t="shared" si="6"/>
        <v>595</v>
      </c>
      <c r="F236" s="121">
        <v>1.3134028756046981E-3</v>
      </c>
      <c r="G236" s="138"/>
      <c r="H236" s="138"/>
      <c r="I236" s="138"/>
      <c r="J236" s="138"/>
      <c r="K236" s="138"/>
      <c r="L236" s="138"/>
      <c r="M236" s="138"/>
      <c r="N236" s="138"/>
      <c r="O236" s="138"/>
      <c r="P236" s="138"/>
      <c r="Q236" s="138"/>
      <c r="R236" s="138"/>
      <c r="S236" s="138"/>
      <c r="T236" s="131">
        <f t="shared" si="7"/>
        <v>0</v>
      </c>
      <c r="U236" s="138"/>
      <c r="V236" s="1"/>
    </row>
    <row r="237" spans="1:22" x14ac:dyDescent="0.25">
      <c r="A237" s="45">
        <v>830002</v>
      </c>
      <c r="B237" s="39" t="s">
        <v>1919</v>
      </c>
      <c r="C237" s="105">
        <v>47</v>
      </c>
      <c r="D237" s="105">
        <v>28</v>
      </c>
      <c r="E237" s="105">
        <f t="shared" si="6"/>
        <v>37.5</v>
      </c>
      <c r="F237" s="121">
        <v>1.0373758647678599E-4</v>
      </c>
      <c r="G237" s="138"/>
      <c r="H237" s="138"/>
      <c r="I237" s="138"/>
      <c r="J237" s="138"/>
      <c r="K237" s="138"/>
      <c r="L237" s="138"/>
      <c r="M237" s="138"/>
      <c r="N237" s="138"/>
      <c r="O237" s="138"/>
      <c r="P237" s="138"/>
      <c r="Q237" s="138"/>
      <c r="R237" s="138"/>
      <c r="S237" s="138"/>
      <c r="T237" s="131">
        <f t="shared" si="7"/>
        <v>0</v>
      </c>
      <c r="U237" s="138"/>
      <c r="V237" s="1"/>
    </row>
    <row r="238" spans="1:22" x14ac:dyDescent="0.25">
      <c r="A238" s="45" t="s">
        <v>2302</v>
      </c>
      <c r="B238" s="39" t="s">
        <v>1920</v>
      </c>
      <c r="C238" s="105"/>
      <c r="D238" s="105">
        <v>11</v>
      </c>
      <c r="E238" s="105">
        <f t="shared" si="6"/>
        <v>11</v>
      </c>
      <c r="F238" s="121">
        <v>9.5367028967576969E-3</v>
      </c>
      <c r="G238" s="138"/>
      <c r="H238" s="138"/>
      <c r="I238" s="138"/>
      <c r="J238" s="138"/>
      <c r="K238" s="138"/>
      <c r="L238" s="138"/>
      <c r="M238" s="138"/>
      <c r="N238" s="138"/>
      <c r="O238" s="138"/>
      <c r="P238" s="138"/>
      <c r="Q238" s="138"/>
      <c r="R238" s="138"/>
      <c r="S238" s="138"/>
      <c r="T238" s="131">
        <f t="shared" si="7"/>
        <v>0</v>
      </c>
      <c r="U238" s="138"/>
      <c r="V238" s="1"/>
    </row>
    <row r="239" spans="1:22" x14ac:dyDescent="0.25">
      <c r="A239" s="45" t="s">
        <v>2303</v>
      </c>
      <c r="B239" s="39" t="s">
        <v>1921</v>
      </c>
      <c r="C239" s="105">
        <v>6</v>
      </c>
      <c r="D239" s="105">
        <v>14</v>
      </c>
      <c r="E239" s="105">
        <f t="shared" si="6"/>
        <v>10</v>
      </c>
      <c r="F239" s="121">
        <v>4.5952236202461241E-4</v>
      </c>
      <c r="G239" s="138"/>
      <c r="H239" s="138"/>
      <c r="I239" s="138"/>
      <c r="J239" s="138"/>
      <c r="K239" s="138"/>
      <c r="L239" s="138"/>
      <c r="M239" s="138"/>
      <c r="N239" s="138"/>
      <c r="O239" s="138"/>
      <c r="P239" s="138"/>
      <c r="Q239" s="138"/>
      <c r="R239" s="138"/>
      <c r="S239" s="138"/>
      <c r="T239" s="131">
        <f t="shared" si="7"/>
        <v>0</v>
      </c>
      <c r="U239" s="138"/>
      <c r="V239" s="1"/>
    </row>
    <row r="240" spans="1:22" x14ac:dyDescent="0.25">
      <c r="A240" s="45" t="s">
        <v>2304</v>
      </c>
      <c r="B240" s="39" t="s">
        <v>1922</v>
      </c>
      <c r="C240" s="105">
        <v>52</v>
      </c>
      <c r="D240" s="105">
        <v>26</v>
      </c>
      <c r="E240" s="105">
        <f t="shared" si="6"/>
        <v>39</v>
      </c>
      <c r="F240" s="121">
        <v>6.0366364100749468E-3</v>
      </c>
      <c r="G240" s="138"/>
      <c r="H240" s="138"/>
      <c r="I240" s="138"/>
      <c r="J240" s="138"/>
      <c r="K240" s="138"/>
      <c r="L240" s="138"/>
      <c r="M240" s="138"/>
      <c r="N240" s="138"/>
      <c r="O240" s="138"/>
      <c r="P240" s="138"/>
      <c r="Q240" s="138"/>
      <c r="R240" s="138"/>
      <c r="S240" s="138"/>
      <c r="T240" s="131">
        <f t="shared" si="7"/>
        <v>0</v>
      </c>
      <c r="U240" s="138"/>
      <c r="V240" s="1"/>
    </row>
    <row r="241" spans="1:22" x14ac:dyDescent="0.25">
      <c r="A241" s="45" t="s">
        <v>2305</v>
      </c>
      <c r="B241" s="39" t="s">
        <v>1923</v>
      </c>
      <c r="C241" s="105">
        <v>9</v>
      </c>
      <c r="D241" s="105">
        <v>7</v>
      </c>
      <c r="E241" s="105">
        <f t="shared" si="6"/>
        <v>8</v>
      </c>
      <c r="F241" s="121">
        <v>3.542542209932509E-3</v>
      </c>
      <c r="G241" s="138"/>
      <c r="H241" s="138"/>
      <c r="I241" s="138"/>
      <c r="J241" s="138"/>
      <c r="K241" s="138"/>
      <c r="L241" s="138"/>
      <c r="M241" s="138"/>
      <c r="N241" s="138"/>
      <c r="O241" s="138"/>
      <c r="P241" s="138"/>
      <c r="Q241" s="138"/>
      <c r="R241" s="138"/>
      <c r="S241" s="138"/>
      <c r="T241" s="131">
        <f t="shared" si="7"/>
        <v>0</v>
      </c>
      <c r="U241" s="138"/>
      <c r="V241" s="1"/>
    </row>
    <row r="242" spans="1:22" x14ac:dyDescent="0.25">
      <c r="A242" s="45" t="s">
        <v>2306</v>
      </c>
      <c r="B242" s="39" t="s">
        <v>1924</v>
      </c>
      <c r="C242" s="105">
        <v>16</v>
      </c>
      <c r="D242" s="105">
        <v>14</v>
      </c>
      <c r="E242" s="105">
        <f t="shared" si="6"/>
        <v>15</v>
      </c>
      <c r="F242" s="121">
        <v>2.5594273384846379E-3</v>
      </c>
      <c r="G242" s="138"/>
      <c r="H242" s="138"/>
      <c r="I242" s="138"/>
      <c r="J242" s="138"/>
      <c r="K242" s="138"/>
      <c r="L242" s="138"/>
      <c r="M242" s="138"/>
      <c r="N242" s="138"/>
      <c r="O242" s="138"/>
      <c r="P242" s="138"/>
      <c r="Q242" s="138"/>
      <c r="R242" s="138"/>
      <c r="S242" s="138"/>
      <c r="T242" s="131">
        <f t="shared" si="7"/>
        <v>0</v>
      </c>
      <c r="U242" s="138"/>
      <c r="V242" s="1"/>
    </row>
    <row r="243" spans="1:22" x14ac:dyDescent="0.25">
      <c r="A243" s="45" t="s">
        <v>2307</v>
      </c>
      <c r="B243" s="39" t="s">
        <v>1925</v>
      </c>
      <c r="C243" s="105">
        <v>7</v>
      </c>
      <c r="D243" s="105">
        <v>8</v>
      </c>
      <c r="E243" s="105">
        <f t="shared" si="6"/>
        <v>7.5</v>
      </c>
      <c r="F243" s="121">
        <v>4.5151359359978157E-3</v>
      </c>
      <c r="G243" s="138"/>
      <c r="H243" s="138"/>
      <c r="I243" s="138"/>
      <c r="J243" s="138"/>
      <c r="K243" s="138"/>
      <c r="L243" s="138"/>
      <c r="M243" s="138"/>
      <c r="N243" s="138"/>
      <c r="O243" s="138"/>
      <c r="P243" s="138"/>
      <c r="Q243" s="138"/>
      <c r="R243" s="138"/>
      <c r="S243" s="138"/>
      <c r="T243" s="131">
        <f t="shared" si="7"/>
        <v>0</v>
      </c>
      <c r="U243" s="138"/>
      <c r="V243" s="1"/>
    </row>
    <row r="244" spans="1:22" x14ac:dyDescent="0.25">
      <c r="A244" s="45">
        <v>255406</v>
      </c>
      <c r="B244" s="39" t="s">
        <v>1926</v>
      </c>
      <c r="C244" s="105">
        <v>13</v>
      </c>
      <c r="D244" s="105">
        <v>22</v>
      </c>
      <c r="E244" s="105">
        <f t="shared" si="6"/>
        <v>17.5</v>
      </c>
      <c r="F244" s="121">
        <v>2.046192715291455E-3</v>
      </c>
      <c r="G244" s="138"/>
      <c r="H244" s="138"/>
      <c r="I244" s="138"/>
      <c r="J244" s="138"/>
      <c r="K244" s="138"/>
      <c r="L244" s="138"/>
      <c r="M244" s="138"/>
      <c r="N244" s="138"/>
      <c r="O244" s="138"/>
      <c r="P244" s="138"/>
      <c r="Q244" s="138"/>
      <c r="R244" s="138"/>
      <c r="S244" s="138"/>
      <c r="T244" s="131">
        <f t="shared" si="7"/>
        <v>0</v>
      </c>
      <c r="U244" s="138"/>
      <c r="V244" s="1"/>
    </row>
    <row r="245" spans="1:22" x14ac:dyDescent="0.25">
      <c r="A245" s="45" t="s">
        <v>2308</v>
      </c>
      <c r="B245" s="39" t="s">
        <v>1927</v>
      </c>
      <c r="C245" s="105">
        <v>38</v>
      </c>
      <c r="D245" s="105">
        <v>62</v>
      </c>
      <c r="E245" s="105">
        <f t="shared" si="6"/>
        <v>50</v>
      </c>
      <c r="F245" s="121">
        <v>4.7795779715579844E-3</v>
      </c>
      <c r="G245" s="138"/>
      <c r="H245" s="138"/>
      <c r="I245" s="138"/>
      <c r="J245" s="138"/>
      <c r="K245" s="138"/>
      <c r="L245" s="138"/>
      <c r="M245" s="138"/>
      <c r="N245" s="138"/>
      <c r="O245" s="138"/>
      <c r="P245" s="138"/>
      <c r="Q245" s="138"/>
      <c r="R245" s="138"/>
      <c r="S245" s="138"/>
      <c r="T245" s="131">
        <f t="shared" si="7"/>
        <v>0</v>
      </c>
      <c r="U245" s="138"/>
      <c r="V245" s="1"/>
    </row>
    <row r="246" spans="1:22" x14ac:dyDescent="0.25">
      <c r="A246" s="45" t="s">
        <v>2309</v>
      </c>
      <c r="B246" s="39" t="s">
        <v>1928</v>
      </c>
      <c r="C246" s="105">
        <v>2</v>
      </c>
      <c r="D246" s="105">
        <v>7</v>
      </c>
      <c r="E246" s="105">
        <f t="shared" si="6"/>
        <v>4.5</v>
      </c>
      <c r="F246" s="121">
        <v>3.0100906239985438E-3</v>
      </c>
      <c r="G246" s="138"/>
      <c r="H246" s="138"/>
      <c r="I246" s="138"/>
      <c r="J246" s="138"/>
      <c r="K246" s="138"/>
      <c r="L246" s="138"/>
      <c r="M246" s="138"/>
      <c r="N246" s="138"/>
      <c r="O246" s="138"/>
      <c r="P246" s="138"/>
      <c r="Q246" s="138"/>
      <c r="R246" s="138"/>
      <c r="S246" s="138"/>
      <c r="T246" s="131">
        <f t="shared" si="7"/>
        <v>0</v>
      </c>
      <c r="U246" s="138"/>
      <c r="V246" s="1"/>
    </row>
    <row r="247" spans="1:22" x14ac:dyDescent="0.25">
      <c r="A247" s="45" t="s">
        <v>2310</v>
      </c>
      <c r="B247" s="39" t="s">
        <v>1929</v>
      </c>
      <c r="C247" s="105">
        <v>41</v>
      </c>
      <c r="D247" s="105">
        <v>160</v>
      </c>
      <c r="E247" s="105">
        <f t="shared" si="6"/>
        <v>100.5</v>
      </c>
      <c r="F247" s="121">
        <v>8.1409907653123295E-2</v>
      </c>
      <c r="G247" s="138"/>
      <c r="H247" s="138"/>
      <c r="I247" s="138"/>
      <c r="J247" s="138"/>
      <c r="K247" s="138"/>
      <c r="L247" s="138"/>
      <c r="M247" s="138"/>
      <c r="N247" s="138"/>
      <c r="O247" s="138"/>
      <c r="P247" s="138"/>
      <c r="Q247" s="138"/>
      <c r="R247" s="138"/>
      <c r="S247" s="138"/>
      <c r="T247" s="131">
        <f t="shared" si="7"/>
        <v>0</v>
      </c>
      <c r="U247" s="138"/>
      <c r="V247" s="1"/>
    </row>
    <row r="248" spans="1:22" x14ac:dyDescent="0.25">
      <c r="A248" s="45" t="s">
        <v>2311</v>
      </c>
      <c r="B248" s="39" t="s">
        <v>1930</v>
      </c>
      <c r="C248" s="105">
        <v>7</v>
      </c>
      <c r="D248" s="105">
        <v>11</v>
      </c>
      <c r="E248" s="105">
        <f t="shared" si="6"/>
        <v>9</v>
      </c>
      <c r="F248" s="121">
        <v>4.5753377484777872E-3</v>
      </c>
      <c r="G248" s="138"/>
      <c r="H248" s="138"/>
      <c r="I248" s="138"/>
      <c r="J248" s="138"/>
      <c r="K248" s="138"/>
      <c r="L248" s="138"/>
      <c r="M248" s="138"/>
      <c r="N248" s="138"/>
      <c r="O248" s="138"/>
      <c r="P248" s="138"/>
      <c r="Q248" s="138"/>
      <c r="R248" s="138"/>
      <c r="S248" s="138"/>
      <c r="T248" s="131">
        <f t="shared" si="7"/>
        <v>0</v>
      </c>
      <c r="U248" s="138"/>
      <c r="V248" s="1"/>
    </row>
    <row r="249" spans="1:22" x14ac:dyDescent="0.25">
      <c r="A249" s="45">
        <v>210096</v>
      </c>
      <c r="B249" s="39" t="s">
        <v>1931</v>
      </c>
      <c r="C249" s="105">
        <v>290</v>
      </c>
      <c r="D249" s="105">
        <v>1022</v>
      </c>
      <c r="E249" s="105">
        <f t="shared" si="6"/>
        <v>656</v>
      </c>
      <c r="F249" s="121">
        <v>1.7552172883049286E-3</v>
      </c>
      <c r="G249" s="138"/>
      <c r="H249" s="138"/>
      <c r="I249" s="138"/>
      <c r="J249" s="138"/>
      <c r="K249" s="138"/>
      <c r="L249" s="138"/>
      <c r="M249" s="138"/>
      <c r="N249" s="138"/>
      <c r="O249" s="138"/>
      <c r="P249" s="138"/>
      <c r="Q249" s="138"/>
      <c r="R249" s="138"/>
      <c r="S249" s="138"/>
      <c r="T249" s="131">
        <f t="shared" si="7"/>
        <v>0</v>
      </c>
      <c r="U249" s="138"/>
      <c r="V249" s="1"/>
    </row>
    <row r="250" spans="1:22" x14ac:dyDescent="0.25">
      <c r="A250" s="45" t="s">
        <v>2312</v>
      </c>
      <c r="B250" s="39" t="s">
        <v>1932</v>
      </c>
      <c r="C250" s="105">
        <v>4</v>
      </c>
      <c r="D250" s="105">
        <v>38</v>
      </c>
      <c r="E250" s="105">
        <f t="shared" si="6"/>
        <v>21</v>
      </c>
      <c r="F250" s="121">
        <v>1.4861820774222145E-4</v>
      </c>
      <c r="G250" s="138"/>
      <c r="H250" s="138"/>
      <c r="I250" s="138"/>
      <c r="J250" s="138"/>
      <c r="K250" s="138"/>
      <c r="L250" s="138"/>
      <c r="M250" s="138"/>
      <c r="N250" s="138"/>
      <c r="O250" s="138"/>
      <c r="P250" s="138"/>
      <c r="Q250" s="138"/>
      <c r="R250" s="138"/>
      <c r="S250" s="138"/>
      <c r="T250" s="131">
        <f t="shared" si="7"/>
        <v>0</v>
      </c>
      <c r="U250" s="138"/>
      <c r="V250" s="1"/>
    </row>
    <row r="251" spans="1:22" x14ac:dyDescent="0.25">
      <c r="A251" s="45">
        <v>225457</v>
      </c>
      <c r="B251" s="39" t="s">
        <v>1933</v>
      </c>
      <c r="C251" s="105">
        <v>1402</v>
      </c>
      <c r="D251" s="105">
        <v>2144</v>
      </c>
      <c r="E251" s="105">
        <f t="shared" si="6"/>
        <v>1773</v>
      </c>
      <c r="F251" s="121">
        <v>4.6680003782469575E-3</v>
      </c>
      <c r="G251" s="138"/>
      <c r="H251" s="138"/>
      <c r="I251" s="138"/>
      <c r="J251" s="138"/>
      <c r="K251" s="138"/>
      <c r="L251" s="138"/>
      <c r="M251" s="138"/>
      <c r="N251" s="138"/>
      <c r="O251" s="138"/>
      <c r="P251" s="138"/>
      <c r="Q251" s="138"/>
      <c r="R251" s="138"/>
      <c r="S251" s="138"/>
      <c r="T251" s="131">
        <f t="shared" si="7"/>
        <v>0</v>
      </c>
      <c r="U251" s="138"/>
      <c r="V251" s="1"/>
    </row>
    <row r="252" spans="1:22" x14ac:dyDescent="0.25">
      <c r="A252" s="45" t="s">
        <v>2313</v>
      </c>
      <c r="B252" s="39" t="s">
        <v>1934</v>
      </c>
      <c r="C252" s="105">
        <v>3</v>
      </c>
      <c r="D252" s="105">
        <v>7</v>
      </c>
      <c r="E252" s="105">
        <f t="shared" si="6"/>
        <v>5</v>
      </c>
      <c r="F252" s="121">
        <v>4.1251619729331165E-3</v>
      </c>
      <c r="G252" s="138"/>
      <c r="H252" s="138"/>
      <c r="I252" s="138"/>
      <c r="J252" s="138"/>
      <c r="K252" s="138"/>
      <c r="L252" s="138"/>
      <c r="M252" s="138"/>
      <c r="N252" s="138"/>
      <c r="O252" s="138"/>
      <c r="P252" s="138"/>
      <c r="Q252" s="138"/>
      <c r="R252" s="138"/>
      <c r="S252" s="138"/>
      <c r="T252" s="131">
        <f t="shared" si="7"/>
        <v>0</v>
      </c>
      <c r="U252" s="138"/>
      <c r="V252" s="1"/>
    </row>
    <row r="253" spans="1:22" x14ac:dyDescent="0.25">
      <c r="A253" s="45">
        <v>20022682</v>
      </c>
      <c r="B253" s="39" t="s">
        <v>1935</v>
      </c>
      <c r="C253" s="105">
        <v>2</v>
      </c>
      <c r="D253" s="105">
        <v>6</v>
      </c>
      <c r="E253" s="105">
        <f t="shared" si="6"/>
        <v>4</v>
      </c>
      <c r="F253" s="121">
        <v>3.9906220705241739E-2</v>
      </c>
      <c r="G253" s="138"/>
      <c r="H253" s="138"/>
      <c r="I253" s="138"/>
      <c r="J253" s="138"/>
      <c r="K253" s="138"/>
      <c r="L253" s="138"/>
      <c r="M253" s="138"/>
      <c r="N253" s="138"/>
      <c r="O253" s="138"/>
      <c r="P253" s="138"/>
      <c r="Q253" s="138"/>
      <c r="R253" s="138"/>
      <c r="S253" s="138"/>
      <c r="T253" s="131">
        <f t="shared" si="7"/>
        <v>0</v>
      </c>
      <c r="U253" s="138"/>
      <c r="V253" s="1"/>
    </row>
    <row r="254" spans="1:22" x14ac:dyDescent="0.25">
      <c r="A254" s="45" t="s">
        <v>2314</v>
      </c>
      <c r="B254" s="39" t="s">
        <v>1936</v>
      </c>
      <c r="C254" s="105">
        <v>8</v>
      </c>
      <c r="D254" s="105">
        <v>10</v>
      </c>
      <c r="E254" s="105">
        <f t="shared" si="6"/>
        <v>9</v>
      </c>
      <c r="F254" s="121">
        <v>1.9854557755894398E-2</v>
      </c>
      <c r="G254" s="138"/>
      <c r="H254" s="138"/>
      <c r="I254" s="138"/>
      <c r="J254" s="138"/>
      <c r="K254" s="138"/>
      <c r="L254" s="138"/>
      <c r="M254" s="138"/>
      <c r="N254" s="138"/>
      <c r="O254" s="138"/>
      <c r="P254" s="138"/>
      <c r="Q254" s="138"/>
      <c r="R254" s="138"/>
      <c r="S254" s="138"/>
      <c r="T254" s="131">
        <f t="shared" si="7"/>
        <v>0</v>
      </c>
      <c r="U254" s="138"/>
      <c r="V254" s="1"/>
    </row>
    <row r="255" spans="1:22" x14ac:dyDescent="0.25">
      <c r="A255" s="45" t="s">
        <v>2315</v>
      </c>
      <c r="B255" s="39" t="s">
        <v>1937</v>
      </c>
      <c r="C255" s="105">
        <v>51</v>
      </c>
      <c r="D255" s="105">
        <v>26</v>
      </c>
      <c r="E255" s="105">
        <f t="shared" si="6"/>
        <v>38.5</v>
      </c>
      <c r="F255" s="121">
        <v>3.8368360946047356E-2</v>
      </c>
      <c r="G255" s="138"/>
      <c r="H255" s="138"/>
      <c r="I255" s="138"/>
      <c r="J255" s="138"/>
      <c r="K255" s="138"/>
      <c r="L255" s="138"/>
      <c r="M255" s="138"/>
      <c r="N255" s="138"/>
      <c r="O255" s="138"/>
      <c r="P255" s="138"/>
      <c r="Q255" s="138"/>
      <c r="R255" s="138"/>
      <c r="S255" s="138"/>
      <c r="T255" s="131">
        <f t="shared" si="7"/>
        <v>0</v>
      </c>
      <c r="U255" s="138"/>
      <c r="V255" s="1"/>
    </row>
    <row r="256" spans="1:22" x14ac:dyDescent="0.25">
      <c r="A256" s="45" t="s">
        <v>2316</v>
      </c>
      <c r="B256" s="39" t="s">
        <v>1938</v>
      </c>
      <c r="C256" s="105"/>
      <c r="D256" s="105">
        <v>9</v>
      </c>
      <c r="E256" s="105">
        <f t="shared" si="6"/>
        <v>9</v>
      </c>
      <c r="F256" s="121">
        <v>1.7578929244151499E-3</v>
      </c>
      <c r="G256" s="138"/>
      <c r="H256" s="138"/>
      <c r="I256" s="138"/>
      <c r="J256" s="138"/>
      <c r="K256" s="138"/>
      <c r="L256" s="138"/>
      <c r="M256" s="138"/>
      <c r="N256" s="138"/>
      <c r="O256" s="138"/>
      <c r="P256" s="138"/>
      <c r="Q256" s="138"/>
      <c r="R256" s="138"/>
      <c r="S256" s="138"/>
      <c r="T256" s="131">
        <f t="shared" si="7"/>
        <v>0</v>
      </c>
      <c r="U256" s="138"/>
      <c r="V256" s="1"/>
    </row>
    <row r="257" spans="1:22" x14ac:dyDescent="0.25">
      <c r="A257" s="45" t="s">
        <v>2317</v>
      </c>
      <c r="B257" s="39" t="s">
        <v>1939</v>
      </c>
      <c r="C257" s="105">
        <v>28</v>
      </c>
      <c r="D257" s="105">
        <v>33</v>
      </c>
      <c r="E257" s="105">
        <f t="shared" si="6"/>
        <v>30.5</v>
      </c>
      <c r="F257" s="121">
        <v>6.0566085829916638E-4</v>
      </c>
      <c r="G257" s="138"/>
      <c r="H257" s="138"/>
      <c r="I257" s="138"/>
      <c r="J257" s="138"/>
      <c r="K257" s="138"/>
      <c r="L257" s="138"/>
      <c r="M257" s="138"/>
      <c r="N257" s="138"/>
      <c r="O257" s="138"/>
      <c r="P257" s="138"/>
      <c r="Q257" s="138"/>
      <c r="R257" s="138"/>
      <c r="S257" s="138"/>
      <c r="T257" s="131">
        <f t="shared" si="7"/>
        <v>0</v>
      </c>
      <c r="U257" s="138"/>
      <c r="V257" s="1"/>
    </row>
    <row r="258" spans="1:22" x14ac:dyDescent="0.25">
      <c r="A258" s="45" t="s">
        <v>2318</v>
      </c>
      <c r="B258" s="39" t="s">
        <v>1940</v>
      </c>
      <c r="C258" s="105">
        <v>12</v>
      </c>
      <c r="D258" s="105">
        <v>21</v>
      </c>
      <c r="E258" s="105">
        <f t="shared" si="6"/>
        <v>16.5</v>
      </c>
      <c r="F258" s="121">
        <v>4.1278376090433366E-5</v>
      </c>
      <c r="G258" s="138"/>
      <c r="H258" s="138"/>
      <c r="I258" s="138"/>
      <c r="J258" s="138"/>
      <c r="K258" s="138"/>
      <c r="L258" s="138"/>
      <c r="M258" s="138"/>
      <c r="N258" s="138"/>
      <c r="O258" s="138"/>
      <c r="P258" s="138"/>
      <c r="Q258" s="138"/>
      <c r="R258" s="138"/>
      <c r="S258" s="138"/>
      <c r="T258" s="131">
        <f t="shared" si="7"/>
        <v>0</v>
      </c>
      <c r="U258" s="138"/>
      <c r="V258" s="1"/>
    </row>
    <row r="259" spans="1:22" x14ac:dyDescent="0.25">
      <c r="A259" s="45" t="s">
        <v>2319</v>
      </c>
      <c r="B259" s="39" t="s">
        <v>1941</v>
      </c>
      <c r="C259" s="105">
        <v>5</v>
      </c>
      <c r="D259" s="105">
        <v>8</v>
      </c>
      <c r="E259" s="105">
        <f t="shared" si="6"/>
        <v>6.5</v>
      </c>
      <c r="F259" s="121">
        <v>1.7304676542853853E-3</v>
      </c>
      <c r="G259" s="138"/>
      <c r="H259" s="138"/>
      <c r="I259" s="138"/>
      <c r="J259" s="138"/>
      <c r="K259" s="138"/>
      <c r="L259" s="138"/>
      <c r="M259" s="138"/>
      <c r="N259" s="138"/>
      <c r="O259" s="138"/>
      <c r="P259" s="138"/>
      <c r="Q259" s="138"/>
      <c r="R259" s="138"/>
      <c r="S259" s="138"/>
      <c r="T259" s="131">
        <f t="shared" si="7"/>
        <v>0</v>
      </c>
      <c r="U259" s="138"/>
      <c r="V259" s="1"/>
    </row>
    <row r="260" spans="1:22" x14ac:dyDescent="0.25">
      <c r="A260" s="45">
        <v>400011</v>
      </c>
      <c r="B260" s="39" t="s">
        <v>1942</v>
      </c>
      <c r="C260" s="105">
        <v>229</v>
      </c>
      <c r="D260" s="105">
        <v>720</v>
      </c>
      <c r="E260" s="105">
        <f t="shared" si="6"/>
        <v>474.5</v>
      </c>
      <c r="F260" s="121">
        <v>8.2523306729488967E-3</v>
      </c>
      <c r="G260" s="138"/>
      <c r="H260" s="138"/>
      <c r="I260" s="138"/>
      <c r="J260" s="138"/>
      <c r="K260" s="138"/>
      <c r="L260" s="138"/>
      <c r="M260" s="138"/>
      <c r="N260" s="138"/>
      <c r="O260" s="138"/>
      <c r="P260" s="138"/>
      <c r="Q260" s="138"/>
      <c r="R260" s="138"/>
      <c r="S260" s="138"/>
      <c r="T260" s="131">
        <f t="shared" si="7"/>
        <v>0</v>
      </c>
      <c r="U260" s="138"/>
      <c r="V260" s="1"/>
    </row>
    <row r="261" spans="1:22" x14ac:dyDescent="0.25">
      <c r="A261" s="45" t="s">
        <v>2320</v>
      </c>
      <c r="B261" s="39" t="s">
        <v>1943</v>
      </c>
      <c r="C261" s="105">
        <v>1</v>
      </c>
      <c r="D261" s="105">
        <v>23</v>
      </c>
      <c r="E261" s="105">
        <f t="shared" si="6"/>
        <v>12</v>
      </c>
      <c r="F261" s="121">
        <v>2.6087452074654053E-4</v>
      </c>
      <c r="G261" s="138"/>
      <c r="H261" s="138"/>
      <c r="I261" s="138"/>
      <c r="J261" s="138"/>
      <c r="K261" s="138"/>
      <c r="L261" s="138"/>
      <c r="M261" s="138"/>
      <c r="N261" s="138"/>
      <c r="O261" s="138"/>
      <c r="P261" s="138"/>
      <c r="Q261" s="138"/>
      <c r="R261" s="138"/>
      <c r="S261" s="138"/>
      <c r="T261" s="131">
        <f t="shared" si="7"/>
        <v>0</v>
      </c>
      <c r="U261" s="138"/>
      <c r="V261" s="1"/>
    </row>
    <row r="262" spans="1:22" x14ac:dyDescent="0.25">
      <c r="A262" s="45" t="s">
        <v>2201</v>
      </c>
      <c r="B262" s="39" t="s">
        <v>1944</v>
      </c>
      <c r="C262" s="105">
        <v>30</v>
      </c>
      <c r="D262" s="105">
        <v>43</v>
      </c>
      <c r="E262" s="105">
        <f t="shared" si="6"/>
        <v>36.5</v>
      </c>
      <c r="F262" s="121">
        <v>7.3245538517297898E-2</v>
      </c>
      <c r="G262" s="138"/>
      <c r="H262" s="138"/>
      <c r="I262" s="138"/>
      <c r="J262" s="138"/>
      <c r="K262" s="138"/>
      <c r="L262" s="138"/>
      <c r="M262" s="138"/>
      <c r="N262" s="138"/>
      <c r="O262" s="138"/>
      <c r="P262" s="138"/>
      <c r="Q262" s="138"/>
      <c r="R262" s="138"/>
      <c r="S262" s="138"/>
      <c r="T262" s="131">
        <f t="shared" si="7"/>
        <v>0</v>
      </c>
      <c r="U262" s="138"/>
      <c r="V262" s="1"/>
    </row>
    <row r="263" spans="1:22" x14ac:dyDescent="0.25">
      <c r="A263" s="45" t="s">
        <v>2321</v>
      </c>
      <c r="B263" s="39" t="s">
        <v>1945</v>
      </c>
      <c r="C263" s="105">
        <v>31</v>
      </c>
      <c r="D263" s="105">
        <v>184</v>
      </c>
      <c r="E263" s="105">
        <f t="shared" si="6"/>
        <v>107.5</v>
      </c>
      <c r="F263" s="121">
        <v>2.0188762845966823E-2</v>
      </c>
      <c r="G263" s="138"/>
      <c r="H263" s="138"/>
      <c r="I263" s="138"/>
      <c r="J263" s="138"/>
      <c r="K263" s="138"/>
      <c r="L263" s="138"/>
      <c r="M263" s="138"/>
      <c r="N263" s="138"/>
      <c r="O263" s="138"/>
      <c r="P263" s="138"/>
      <c r="Q263" s="138"/>
      <c r="R263" s="138"/>
      <c r="S263" s="138"/>
      <c r="T263" s="131">
        <f t="shared" si="7"/>
        <v>0</v>
      </c>
      <c r="U263" s="138"/>
      <c r="V263" s="1"/>
    </row>
    <row r="264" spans="1:22" x14ac:dyDescent="0.25">
      <c r="A264" s="45" t="s">
        <v>2322</v>
      </c>
      <c r="B264" s="39" t="s">
        <v>1946</v>
      </c>
      <c r="C264" s="105">
        <v>1</v>
      </c>
      <c r="D264" s="105">
        <v>7</v>
      </c>
      <c r="E264" s="105">
        <f t="shared" si="6"/>
        <v>4</v>
      </c>
      <c r="F264" s="121">
        <v>6.2074757757125537E-3</v>
      </c>
      <c r="G264" s="138"/>
      <c r="H264" s="138"/>
      <c r="I264" s="138"/>
      <c r="J264" s="138"/>
      <c r="K264" s="138"/>
      <c r="L264" s="138"/>
      <c r="M264" s="138"/>
      <c r="N264" s="138"/>
      <c r="O264" s="138"/>
      <c r="P264" s="138"/>
      <c r="Q264" s="138"/>
      <c r="R264" s="138"/>
      <c r="S264" s="138"/>
      <c r="T264" s="131">
        <f t="shared" si="7"/>
        <v>0</v>
      </c>
      <c r="U264" s="138"/>
      <c r="V264" s="1"/>
    </row>
    <row r="265" spans="1:22" x14ac:dyDescent="0.25">
      <c r="A265" s="45">
        <v>255410</v>
      </c>
      <c r="B265" s="39" t="s">
        <v>1947</v>
      </c>
      <c r="C265" s="105">
        <v>22</v>
      </c>
      <c r="D265" s="105">
        <v>123</v>
      </c>
      <c r="E265" s="105">
        <f t="shared" si="6"/>
        <v>72.5</v>
      </c>
      <c r="F265" s="121">
        <v>1.7540722067492835E-3</v>
      </c>
      <c r="G265" s="138"/>
      <c r="H265" s="138"/>
      <c r="I265" s="138"/>
      <c r="J265" s="138"/>
      <c r="K265" s="138"/>
      <c r="L265" s="138"/>
      <c r="M265" s="138"/>
      <c r="N265" s="138"/>
      <c r="O265" s="138"/>
      <c r="P265" s="138"/>
      <c r="Q265" s="138"/>
      <c r="R265" s="138"/>
      <c r="S265" s="138"/>
      <c r="T265" s="131">
        <f t="shared" si="7"/>
        <v>0</v>
      </c>
      <c r="U265" s="138"/>
      <c r="V265" s="1"/>
    </row>
    <row r="266" spans="1:22" x14ac:dyDescent="0.25">
      <c r="A266" s="45" t="s">
        <v>2323</v>
      </c>
      <c r="B266" s="39" t="s">
        <v>1948</v>
      </c>
      <c r="C266" s="105">
        <v>6</v>
      </c>
      <c r="D266" s="105">
        <v>10</v>
      </c>
      <c r="E266" s="105">
        <f t="shared" ref="E266:E329" si="8">AVERAGE(C266:D266)</f>
        <v>8</v>
      </c>
      <c r="F266" s="121">
        <v>2.2609125131366846E-4</v>
      </c>
      <c r="G266" s="138"/>
      <c r="H266" s="138"/>
      <c r="I266" s="138"/>
      <c r="J266" s="138"/>
      <c r="K266" s="138"/>
      <c r="L266" s="138"/>
      <c r="M266" s="138"/>
      <c r="N266" s="138"/>
      <c r="O266" s="138"/>
      <c r="P266" s="138"/>
      <c r="Q266" s="138"/>
      <c r="R266" s="138"/>
      <c r="S266" s="138"/>
      <c r="T266" s="131">
        <f t="shared" ref="T266:T329" si="9">S266*E266</f>
        <v>0</v>
      </c>
      <c r="U266" s="138"/>
      <c r="V266" s="1"/>
    </row>
    <row r="267" spans="1:22" x14ac:dyDescent="0.25">
      <c r="A267" s="45" t="s">
        <v>2324</v>
      </c>
      <c r="B267" s="39" t="s">
        <v>1949</v>
      </c>
      <c r="C267" s="105">
        <v>420</v>
      </c>
      <c r="D267" s="105">
        <v>300</v>
      </c>
      <c r="E267" s="105">
        <f t="shared" si="8"/>
        <v>360</v>
      </c>
      <c r="F267" s="121">
        <v>1.6856507494391847E-2</v>
      </c>
      <c r="G267" s="138"/>
      <c r="H267" s="138"/>
      <c r="I267" s="138"/>
      <c r="J267" s="138"/>
      <c r="K267" s="138"/>
      <c r="L267" s="138"/>
      <c r="M267" s="138"/>
      <c r="N267" s="138"/>
      <c r="O267" s="138"/>
      <c r="P267" s="138"/>
      <c r="Q267" s="138"/>
      <c r="R267" s="138"/>
      <c r="S267" s="138"/>
      <c r="T267" s="131">
        <f t="shared" si="9"/>
        <v>0</v>
      </c>
      <c r="U267" s="138"/>
      <c r="V267" s="1"/>
    </row>
    <row r="268" spans="1:22" x14ac:dyDescent="0.25">
      <c r="A268" s="45">
        <v>225793</v>
      </c>
      <c r="B268" s="39" t="s">
        <v>1950</v>
      </c>
      <c r="C268" s="105"/>
      <c r="D268" s="105">
        <v>1601</v>
      </c>
      <c r="E268" s="105">
        <f t="shared" si="8"/>
        <v>1601</v>
      </c>
      <c r="F268" s="121">
        <v>0.51297228614252877</v>
      </c>
      <c r="G268" s="138"/>
      <c r="H268" s="138"/>
      <c r="I268" s="138"/>
      <c r="J268" s="138"/>
      <c r="K268" s="138"/>
      <c r="L268" s="138"/>
      <c r="M268" s="138"/>
      <c r="N268" s="138"/>
      <c r="O268" s="138"/>
      <c r="P268" s="138"/>
      <c r="Q268" s="138"/>
      <c r="R268" s="138"/>
      <c r="S268" s="138"/>
      <c r="T268" s="131">
        <f t="shared" si="9"/>
        <v>0</v>
      </c>
      <c r="U268" s="138"/>
      <c r="V268" s="1"/>
    </row>
    <row r="269" spans="1:22" x14ac:dyDescent="0.25">
      <c r="A269" s="45" t="s">
        <v>2325</v>
      </c>
      <c r="B269" s="39" t="s">
        <v>1951</v>
      </c>
      <c r="C269" s="105">
        <v>6</v>
      </c>
      <c r="D269" s="105">
        <v>15</v>
      </c>
      <c r="E269" s="105">
        <f t="shared" si="8"/>
        <v>10.5</v>
      </c>
      <c r="F269" s="121">
        <v>9.1306082261289161E-3</v>
      </c>
      <c r="G269" s="138"/>
      <c r="H269" s="138"/>
      <c r="I269" s="138"/>
      <c r="J269" s="138"/>
      <c r="K269" s="138"/>
      <c r="L269" s="138"/>
      <c r="M269" s="138"/>
      <c r="N269" s="138"/>
      <c r="O269" s="138"/>
      <c r="P269" s="138"/>
      <c r="Q269" s="138"/>
      <c r="R269" s="138"/>
      <c r="S269" s="138"/>
      <c r="T269" s="131">
        <f t="shared" si="9"/>
        <v>0</v>
      </c>
      <c r="U269" s="138"/>
      <c r="V269" s="1"/>
    </row>
    <row r="270" spans="1:22" x14ac:dyDescent="0.25">
      <c r="A270" s="45" t="s">
        <v>2326</v>
      </c>
      <c r="B270" s="39" t="s">
        <v>1952</v>
      </c>
      <c r="C270" s="105">
        <v>1</v>
      </c>
      <c r="D270" s="105">
        <v>7</v>
      </c>
      <c r="E270" s="105">
        <f t="shared" si="8"/>
        <v>4</v>
      </c>
      <c r="F270" s="121">
        <v>5.8810481702655992E-3</v>
      </c>
      <c r="G270" s="138"/>
      <c r="H270" s="138"/>
      <c r="I270" s="138"/>
      <c r="J270" s="138"/>
      <c r="K270" s="138"/>
      <c r="L270" s="138"/>
      <c r="M270" s="138"/>
      <c r="N270" s="138"/>
      <c r="O270" s="138"/>
      <c r="P270" s="138"/>
      <c r="Q270" s="138"/>
      <c r="R270" s="138"/>
      <c r="S270" s="138"/>
      <c r="T270" s="131">
        <f t="shared" si="9"/>
        <v>0</v>
      </c>
      <c r="U270" s="138"/>
      <c r="V270" s="1"/>
    </row>
    <row r="271" spans="1:22" x14ac:dyDescent="0.25">
      <c r="A271" s="45">
        <v>148213</v>
      </c>
      <c r="B271" s="39" t="s">
        <v>1953</v>
      </c>
      <c r="C271" s="105">
        <v>36</v>
      </c>
      <c r="D271" s="105">
        <v>120</v>
      </c>
      <c r="E271" s="105">
        <f t="shared" si="8"/>
        <v>78</v>
      </c>
      <c r="F271" s="121">
        <v>2.1270404049069179E-2</v>
      </c>
      <c r="G271" s="138"/>
      <c r="H271" s="138"/>
      <c r="I271" s="138"/>
      <c r="J271" s="138"/>
      <c r="K271" s="138"/>
      <c r="L271" s="138"/>
      <c r="M271" s="138"/>
      <c r="N271" s="138"/>
      <c r="O271" s="138"/>
      <c r="P271" s="138"/>
      <c r="Q271" s="138"/>
      <c r="R271" s="138"/>
      <c r="S271" s="138"/>
      <c r="T271" s="131">
        <f t="shared" si="9"/>
        <v>0</v>
      </c>
      <c r="U271" s="138"/>
      <c r="V271" s="1"/>
    </row>
    <row r="272" spans="1:22" x14ac:dyDescent="0.25">
      <c r="A272" s="45" t="s">
        <v>2327</v>
      </c>
      <c r="B272" s="39" t="s">
        <v>1954</v>
      </c>
      <c r="C272" s="105"/>
      <c r="D272" s="105">
        <v>5</v>
      </c>
      <c r="E272" s="105">
        <f t="shared" si="8"/>
        <v>5</v>
      </c>
      <c r="F272" s="121">
        <v>1.1110692322103854E-2</v>
      </c>
      <c r="G272" s="138"/>
      <c r="H272" s="138"/>
      <c r="I272" s="138"/>
      <c r="J272" s="138"/>
      <c r="K272" s="138"/>
      <c r="L272" s="138"/>
      <c r="M272" s="138"/>
      <c r="N272" s="138"/>
      <c r="O272" s="138"/>
      <c r="P272" s="138"/>
      <c r="Q272" s="138"/>
      <c r="R272" s="138"/>
      <c r="S272" s="138"/>
      <c r="T272" s="131">
        <f t="shared" si="9"/>
        <v>0</v>
      </c>
      <c r="U272" s="138"/>
      <c r="V272" s="1"/>
    </row>
    <row r="273" spans="1:22" x14ac:dyDescent="0.25">
      <c r="A273" s="45" t="s">
        <v>2328</v>
      </c>
      <c r="B273" s="39" t="s">
        <v>1955</v>
      </c>
      <c r="C273" s="105">
        <v>2</v>
      </c>
      <c r="D273" s="105">
        <v>5</v>
      </c>
      <c r="E273" s="105">
        <f t="shared" si="8"/>
        <v>3.5</v>
      </c>
      <c r="F273" s="121">
        <v>6.2734302058294999E-4</v>
      </c>
      <c r="G273" s="138"/>
      <c r="H273" s="138"/>
      <c r="I273" s="138"/>
      <c r="J273" s="138"/>
      <c r="K273" s="138"/>
      <c r="L273" s="138"/>
      <c r="M273" s="138"/>
      <c r="N273" s="138"/>
      <c r="O273" s="138"/>
      <c r="P273" s="138"/>
      <c r="Q273" s="138"/>
      <c r="R273" s="138"/>
      <c r="S273" s="138"/>
      <c r="T273" s="131">
        <f t="shared" si="9"/>
        <v>0</v>
      </c>
      <c r="U273" s="138"/>
      <c r="V273" s="1"/>
    </row>
    <row r="274" spans="1:22" x14ac:dyDescent="0.25">
      <c r="A274" s="45" t="s">
        <v>2329</v>
      </c>
      <c r="B274" s="39" t="s">
        <v>1956</v>
      </c>
      <c r="C274" s="105">
        <v>2</v>
      </c>
      <c r="D274" s="105">
        <v>5</v>
      </c>
      <c r="E274" s="105">
        <f t="shared" si="8"/>
        <v>3.5</v>
      </c>
      <c r="F274" s="121">
        <v>4.541424060780736E-3</v>
      </c>
      <c r="G274" s="138"/>
      <c r="H274" s="138"/>
      <c r="I274" s="138"/>
      <c r="J274" s="138"/>
      <c r="K274" s="138"/>
      <c r="L274" s="138"/>
      <c r="M274" s="138"/>
      <c r="N274" s="138"/>
      <c r="O274" s="138"/>
      <c r="P274" s="138"/>
      <c r="Q274" s="138"/>
      <c r="R274" s="138"/>
      <c r="S274" s="138"/>
      <c r="T274" s="131">
        <f t="shared" si="9"/>
        <v>0</v>
      </c>
      <c r="U274" s="138"/>
      <c r="V274" s="1"/>
    </row>
    <row r="275" spans="1:22" x14ac:dyDescent="0.25">
      <c r="A275" s="45" t="s">
        <v>2330</v>
      </c>
      <c r="B275" s="39" t="s">
        <v>1957</v>
      </c>
      <c r="C275" s="105">
        <v>400</v>
      </c>
      <c r="D275" s="105">
        <v>2100</v>
      </c>
      <c r="E275" s="105">
        <f t="shared" si="8"/>
        <v>1250</v>
      </c>
      <c r="F275" s="121">
        <v>0.15552134890659147</v>
      </c>
      <c r="G275" s="138"/>
      <c r="H275" s="138"/>
      <c r="I275" s="138"/>
      <c r="J275" s="138"/>
      <c r="K275" s="138"/>
      <c r="L275" s="138"/>
      <c r="M275" s="138"/>
      <c r="N275" s="138"/>
      <c r="O275" s="138"/>
      <c r="P275" s="138"/>
      <c r="Q275" s="138"/>
      <c r="R275" s="138"/>
      <c r="S275" s="138"/>
      <c r="T275" s="131">
        <f t="shared" si="9"/>
        <v>0</v>
      </c>
      <c r="U275" s="138"/>
      <c r="V275" s="1"/>
    </row>
    <row r="276" spans="1:22" x14ac:dyDescent="0.25">
      <c r="A276" s="45" t="s">
        <v>2331</v>
      </c>
      <c r="B276" s="39" t="s">
        <v>1958</v>
      </c>
      <c r="C276" s="105">
        <v>2</v>
      </c>
      <c r="D276" s="105">
        <v>10</v>
      </c>
      <c r="E276" s="105">
        <f t="shared" si="8"/>
        <v>6</v>
      </c>
      <c r="F276" s="121">
        <v>6.3211903103969416E-3</v>
      </c>
      <c r="G276" s="138"/>
      <c r="H276" s="138"/>
      <c r="I276" s="138"/>
      <c r="J276" s="138"/>
      <c r="K276" s="138"/>
      <c r="L276" s="138"/>
      <c r="M276" s="138"/>
      <c r="N276" s="138"/>
      <c r="O276" s="138"/>
      <c r="P276" s="138"/>
      <c r="Q276" s="138"/>
      <c r="R276" s="138"/>
      <c r="S276" s="138"/>
      <c r="T276" s="131">
        <f t="shared" si="9"/>
        <v>0</v>
      </c>
      <c r="U276" s="138"/>
      <c r="V276" s="1"/>
    </row>
    <row r="277" spans="1:22" x14ac:dyDescent="0.25">
      <c r="A277" s="45" t="s">
        <v>2332</v>
      </c>
      <c r="B277" s="39" t="s">
        <v>1959</v>
      </c>
      <c r="C277" s="105">
        <v>1</v>
      </c>
      <c r="D277" s="105">
        <v>12</v>
      </c>
      <c r="E277" s="105">
        <f t="shared" si="8"/>
        <v>6.5</v>
      </c>
      <c r="F277" s="121">
        <v>4.590956774271202E-3</v>
      </c>
      <c r="G277" s="138"/>
      <c r="H277" s="138"/>
      <c r="I277" s="138"/>
      <c r="J277" s="138"/>
      <c r="K277" s="138"/>
      <c r="L277" s="138"/>
      <c r="M277" s="138"/>
      <c r="N277" s="138"/>
      <c r="O277" s="138"/>
      <c r="P277" s="138"/>
      <c r="Q277" s="138"/>
      <c r="R277" s="138"/>
      <c r="S277" s="138"/>
      <c r="T277" s="131">
        <f t="shared" si="9"/>
        <v>0</v>
      </c>
      <c r="U277" s="138"/>
      <c r="V277" s="1"/>
    </row>
    <row r="278" spans="1:22" x14ac:dyDescent="0.25">
      <c r="A278" s="45">
        <v>148530</v>
      </c>
      <c r="B278" s="39" t="s">
        <v>1960</v>
      </c>
      <c r="C278" s="105">
        <v>55</v>
      </c>
      <c r="D278" s="105">
        <v>20</v>
      </c>
      <c r="E278" s="105">
        <f t="shared" si="8"/>
        <v>37.5</v>
      </c>
      <c r="F278" s="121">
        <v>2.8965224131639319E-2</v>
      </c>
      <c r="G278" s="138"/>
      <c r="H278" s="138"/>
      <c r="I278" s="138"/>
      <c r="J278" s="138"/>
      <c r="K278" s="138"/>
      <c r="L278" s="138"/>
      <c r="M278" s="138"/>
      <c r="N278" s="138"/>
      <c r="O278" s="138"/>
      <c r="P278" s="138"/>
      <c r="Q278" s="138"/>
      <c r="R278" s="138"/>
      <c r="S278" s="138"/>
      <c r="T278" s="131">
        <f t="shared" si="9"/>
        <v>0</v>
      </c>
      <c r="U278" s="138"/>
      <c r="V278" s="1"/>
    </row>
    <row r="279" spans="1:22" x14ac:dyDescent="0.25">
      <c r="A279" s="45" t="s">
        <v>2333</v>
      </c>
      <c r="B279" s="39" t="s">
        <v>1961</v>
      </c>
      <c r="C279" s="105"/>
      <c r="D279" s="105">
        <v>4</v>
      </c>
      <c r="E279" s="105">
        <f t="shared" si="8"/>
        <v>4</v>
      </c>
      <c r="F279" s="121">
        <v>1.0649031718679293E-3</v>
      </c>
      <c r="G279" s="138"/>
      <c r="H279" s="138"/>
      <c r="I279" s="138"/>
      <c r="J279" s="138"/>
      <c r="K279" s="138"/>
      <c r="L279" s="138"/>
      <c r="M279" s="138"/>
      <c r="N279" s="138"/>
      <c r="O279" s="138"/>
      <c r="P279" s="138"/>
      <c r="Q279" s="138"/>
      <c r="R279" s="138"/>
      <c r="S279" s="138"/>
      <c r="T279" s="131">
        <f t="shared" si="9"/>
        <v>0</v>
      </c>
      <c r="U279" s="138"/>
      <c r="V279" s="1"/>
    </row>
    <row r="280" spans="1:22" x14ac:dyDescent="0.25">
      <c r="A280" s="45" t="s">
        <v>2334</v>
      </c>
      <c r="B280" s="39" t="s">
        <v>1962</v>
      </c>
      <c r="C280" s="105">
        <v>1</v>
      </c>
      <c r="D280" s="105">
        <v>4</v>
      </c>
      <c r="E280" s="105">
        <f t="shared" si="8"/>
        <v>2.5</v>
      </c>
      <c r="F280" s="121">
        <v>1.948197542754613E-3</v>
      </c>
      <c r="G280" s="138"/>
      <c r="H280" s="138"/>
      <c r="I280" s="138"/>
      <c r="J280" s="138"/>
      <c r="K280" s="138"/>
      <c r="L280" s="138"/>
      <c r="M280" s="138"/>
      <c r="N280" s="138"/>
      <c r="O280" s="138"/>
      <c r="P280" s="138"/>
      <c r="Q280" s="138"/>
      <c r="R280" s="138"/>
      <c r="S280" s="138"/>
      <c r="T280" s="131">
        <f t="shared" si="9"/>
        <v>0</v>
      </c>
      <c r="U280" s="138"/>
      <c r="V280" s="1"/>
    </row>
    <row r="281" spans="1:22" x14ac:dyDescent="0.25">
      <c r="A281" s="45" t="s">
        <v>2335</v>
      </c>
      <c r="B281" s="39" t="s">
        <v>1963</v>
      </c>
      <c r="C281" s="105">
        <v>2</v>
      </c>
      <c r="D281" s="105">
        <v>6</v>
      </c>
      <c r="E281" s="105">
        <f t="shared" si="8"/>
        <v>4</v>
      </c>
      <c r="F281" s="121">
        <v>2.9465556038219425E-3</v>
      </c>
      <c r="G281" s="138"/>
      <c r="H281" s="138"/>
      <c r="I281" s="138"/>
      <c r="J281" s="138"/>
      <c r="K281" s="138"/>
      <c r="L281" s="138"/>
      <c r="M281" s="138"/>
      <c r="N281" s="138"/>
      <c r="O281" s="138"/>
      <c r="P281" s="138"/>
      <c r="Q281" s="138"/>
      <c r="R281" s="138"/>
      <c r="S281" s="138"/>
      <c r="T281" s="131">
        <f t="shared" si="9"/>
        <v>0</v>
      </c>
      <c r="U281" s="138"/>
      <c r="V281" s="1"/>
    </row>
    <row r="282" spans="1:22" x14ac:dyDescent="0.25">
      <c r="A282" s="45" t="s">
        <v>2336</v>
      </c>
      <c r="B282" s="39" t="s">
        <v>1964</v>
      </c>
      <c r="C282" s="105">
        <v>63</v>
      </c>
      <c r="D282" s="105">
        <v>34</v>
      </c>
      <c r="E282" s="105">
        <f t="shared" si="8"/>
        <v>48.5</v>
      </c>
      <c r="F282" s="121">
        <v>3.5686296620071625E-2</v>
      </c>
      <c r="G282" s="138"/>
      <c r="H282" s="138"/>
      <c r="I282" s="138"/>
      <c r="J282" s="138"/>
      <c r="K282" s="138"/>
      <c r="L282" s="138"/>
      <c r="M282" s="138"/>
      <c r="N282" s="138"/>
      <c r="O282" s="138"/>
      <c r="P282" s="138"/>
      <c r="Q282" s="138"/>
      <c r="R282" s="138"/>
      <c r="S282" s="138"/>
      <c r="T282" s="131">
        <f t="shared" si="9"/>
        <v>0</v>
      </c>
      <c r="U282" s="138"/>
      <c r="V282" s="1"/>
    </row>
    <row r="283" spans="1:22" x14ac:dyDescent="0.25">
      <c r="A283" s="45" t="s">
        <v>2337</v>
      </c>
      <c r="B283" s="39" t="s">
        <v>1965</v>
      </c>
      <c r="C283" s="105">
        <v>2135</v>
      </c>
      <c r="D283" s="105">
        <v>225</v>
      </c>
      <c r="E283" s="105">
        <f t="shared" si="8"/>
        <v>1180</v>
      </c>
      <c r="F283" s="121">
        <v>0.18943503660364169</v>
      </c>
      <c r="G283" s="138"/>
      <c r="H283" s="138"/>
      <c r="I283" s="138"/>
      <c r="J283" s="138"/>
      <c r="K283" s="138"/>
      <c r="L283" s="138"/>
      <c r="M283" s="138"/>
      <c r="N283" s="138"/>
      <c r="O283" s="138"/>
      <c r="P283" s="138"/>
      <c r="Q283" s="138"/>
      <c r="R283" s="138"/>
      <c r="S283" s="138"/>
      <c r="T283" s="131">
        <f t="shared" si="9"/>
        <v>0</v>
      </c>
      <c r="U283" s="138"/>
      <c r="V283" s="1"/>
    </row>
    <row r="284" spans="1:22" x14ac:dyDescent="0.25">
      <c r="A284" s="45" t="s">
        <v>2338</v>
      </c>
      <c r="B284" s="39" t="s">
        <v>1966</v>
      </c>
      <c r="C284" s="105">
        <v>7</v>
      </c>
      <c r="D284" s="105">
        <v>5</v>
      </c>
      <c r="E284" s="105">
        <f t="shared" si="8"/>
        <v>6</v>
      </c>
      <c r="F284" s="121">
        <v>2.0407394061007079E-3</v>
      </c>
      <c r="G284" s="138"/>
      <c r="H284" s="138"/>
      <c r="I284" s="138"/>
      <c r="J284" s="138"/>
      <c r="K284" s="138"/>
      <c r="L284" s="138"/>
      <c r="M284" s="138"/>
      <c r="N284" s="138"/>
      <c r="O284" s="138"/>
      <c r="P284" s="138"/>
      <c r="Q284" s="138"/>
      <c r="R284" s="138"/>
      <c r="S284" s="138"/>
      <c r="T284" s="131">
        <f t="shared" si="9"/>
        <v>0</v>
      </c>
      <c r="U284" s="138"/>
      <c r="V284" s="1"/>
    </row>
    <row r="285" spans="1:22" x14ac:dyDescent="0.25">
      <c r="A285" s="45" t="s">
        <v>2339</v>
      </c>
      <c r="B285" s="39" t="s">
        <v>1967</v>
      </c>
      <c r="C285" s="105"/>
      <c r="D285" s="105">
        <v>26</v>
      </c>
      <c r="E285" s="105">
        <f t="shared" si="8"/>
        <v>26</v>
      </c>
      <c r="F285" s="121">
        <v>2.1545684640572497E-2</v>
      </c>
      <c r="G285" s="138"/>
      <c r="H285" s="138"/>
      <c r="I285" s="138"/>
      <c r="J285" s="138"/>
      <c r="K285" s="138"/>
      <c r="L285" s="138"/>
      <c r="M285" s="138"/>
      <c r="N285" s="138"/>
      <c r="O285" s="138"/>
      <c r="P285" s="138"/>
      <c r="Q285" s="138"/>
      <c r="R285" s="138"/>
      <c r="S285" s="138"/>
      <c r="T285" s="131">
        <f t="shared" si="9"/>
        <v>0</v>
      </c>
      <c r="U285" s="138"/>
      <c r="V285" s="1"/>
    </row>
    <row r="286" spans="1:22" x14ac:dyDescent="0.25">
      <c r="A286" s="45" t="s">
        <v>2340</v>
      </c>
      <c r="B286" s="39" t="s">
        <v>1968</v>
      </c>
      <c r="C286" s="105">
        <v>5</v>
      </c>
      <c r="D286" s="105">
        <v>7</v>
      </c>
      <c r="E286" s="105">
        <f t="shared" si="8"/>
        <v>6</v>
      </c>
      <c r="F286" s="121">
        <v>3.7646200070808457E-3</v>
      </c>
      <c r="G286" s="138"/>
      <c r="H286" s="138"/>
      <c r="I286" s="138"/>
      <c r="J286" s="138"/>
      <c r="K286" s="138"/>
      <c r="L286" s="138"/>
      <c r="M286" s="138"/>
      <c r="N286" s="138"/>
      <c r="O286" s="138"/>
      <c r="P286" s="138"/>
      <c r="Q286" s="138"/>
      <c r="R286" s="138"/>
      <c r="S286" s="138"/>
      <c r="T286" s="131">
        <f t="shared" si="9"/>
        <v>0</v>
      </c>
      <c r="U286" s="138"/>
      <c r="V286" s="1"/>
    </row>
    <row r="287" spans="1:22" x14ac:dyDescent="0.25">
      <c r="A287" s="45" t="s">
        <v>2341</v>
      </c>
      <c r="B287" s="39" t="s">
        <v>1969</v>
      </c>
      <c r="C287" s="105">
        <v>210</v>
      </c>
      <c r="D287" s="105">
        <v>120</v>
      </c>
      <c r="E287" s="105">
        <f t="shared" si="8"/>
        <v>165</v>
      </c>
      <c r="F287" s="121">
        <v>1.1036998954661328E-3</v>
      </c>
      <c r="G287" s="138"/>
      <c r="H287" s="138"/>
      <c r="I287" s="138"/>
      <c r="J287" s="138"/>
      <c r="K287" s="138"/>
      <c r="L287" s="138"/>
      <c r="M287" s="138"/>
      <c r="N287" s="138"/>
      <c r="O287" s="138"/>
      <c r="P287" s="138"/>
      <c r="Q287" s="138"/>
      <c r="R287" s="138"/>
      <c r="S287" s="138"/>
      <c r="T287" s="131">
        <f t="shared" si="9"/>
        <v>0</v>
      </c>
      <c r="U287" s="138"/>
      <c r="V287" s="1"/>
    </row>
    <row r="288" spans="1:22" x14ac:dyDescent="0.25">
      <c r="A288" s="45" t="s">
        <v>2342</v>
      </c>
      <c r="B288" s="39" t="s">
        <v>1970</v>
      </c>
      <c r="C288" s="105"/>
      <c r="D288" s="105">
        <v>480</v>
      </c>
      <c r="E288" s="105">
        <f t="shared" si="8"/>
        <v>480</v>
      </c>
      <c r="F288" s="121">
        <v>3.0823327989745089E-2</v>
      </c>
      <c r="G288" s="138"/>
      <c r="H288" s="138"/>
      <c r="I288" s="138"/>
      <c r="J288" s="138"/>
      <c r="K288" s="138"/>
      <c r="L288" s="138"/>
      <c r="M288" s="138"/>
      <c r="N288" s="138"/>
      <c r="O288" s="138"/>
      <c r="P288" s="138"/>
      <c r="Q288" s="138"/>
      <c r="R288" s="138"/>
      <c r="S288" s="138"/>
      <c r="T288" s="131">
        <f t="shared" si="9"/>
        <v>0</v>
      </c>
      <c r="U288" s="138"/>
      <c r="V288" s="1"/>
    </row>
    <row r="289" spans="1:22" x14ac:dyDescent="0.25">
      <c r="A289" s="45" t="s">
        <v>2343</v>
      </c>
      <c r="B289" s="39" t="s">
        <v>1971</v>
      </c>
      <c r="C289" s="105">
        <v>60</v>
      </c>
      <c r="D289" s="105">
        <v>4</v>
      </c>
      <c r="E289" s="105">
        <f t="shared" si="8"/>
        <v>32</v>
      </c>
      <c r="F289" s="121">
        <v>6.3444683445558643E-4</v>
      </c>
      <c r="G289" s="138"/>
      <c r="H289" s="138"/>
      <c r="I289" s="138"/>
      <c r="J289" s="138"/>
      <c r="K289" s="138"/>
      <c r="L289" s="138"/>
      <c r="M289" s="138"/>
      <c r="N289" s="138"/>
      <c r="O289" s="138"/>
      <c r="P289" s="138"/>
      <c r="Q289" s="138"/>
      <c r="R289" s="138"/>
      <c r="S289" s="138"/>
      <c r="T289" s="131">
        <f t="shared" si="9"/>
        <v>0</v>
      </c>
      <c r="U289" s="138"/>
      <c r="V289" s="1"/>
    </row>
    <row r="290" spans="1:22" x14ac:dyDescent="0.25">
      <c r="A290" s="45" t="s">
        <v>2344</v>
      </c>
      <c r="B290" s="39" t="s">
        <v>1972</v>
      </c>
      <c r="C290" s="105">
        <v>3</v>
      </c>
      <c r="D290" s="105">
        <v>4</v>
      </c>
      <c r="E290" s="105">
        <f t="shared" si="8"/>
        <v>3.5</v>
      </c>
      <c r="F290" s="121">
        <v>2.4020523179508384E-3</v>
      </c>
      <c r="G290" s="138"/>
      <c r="H290" s="138"/>
      <c r="I290" s="138"/>
      <c r="J290" s="138"/>
      <c r="K290" s="138"/>
      <c r="L290" s="138"/>
      <c r="M290" s="138"/>
      <c r="N290" s="138"/>
      <c r="O290" s="138"/>
      <c r="P290" s="138"/>
      <c r="Q290" s="138"/>
      <c r="R290" s="138"/>
      <c r="S290" s="138"/>
      <c r="T290" s="131">
        <f t="shared" si="9"/>
        <v>0</v>
      </c>
      <c r="U290" s="138"/>
      <c r="V290" s="1"/>
    </row>
    <row r="291" spans="1:22" x14ac:dyDescent="0.25">
      <c r="A291" s="45">
        <v>46050</v>
      </c>
      <c r="B291" s="39" t="s">
        <v>1973</v>
      </c>
      <c r="C291" s="105">
        <v>2</v>
      </c>
      <c r="D291" s="105">
        <v>6</v>
      </c>
      <c r="E291" s="105">
        <f t="shared" si="8"/>
        <v>4</v>
      </c>
      <c r="F291" s="121">
        <v>2.2742906936877886E-3</v>
      </c>
      <c r="G291" s="138"/>
      <c r="H291" s="138"/>
      <c r="I291" s="138"/>
      <c r="J291" s="138"/>
      <c r="K291" s="138"/>
      <c r="L291" s="138"/>
      <c r="M291" s="138"/>
      <c r="N291" s="138"/>
      <c r="O291" s="138"/>
      <c r="P291" s="138"/>
      <c r="Q291" s="138"/>
      <c r="R291" s="138"/>
      <c r="S291" s="138"/>
      <c r="T291" s="131">
        <f t="shared" si="9"/>
        <v>0</v>
      </c>
      <c r="U291" s="138"/>
      <c r="V291" s="1"/>
    </row>
    <row r="292" spans="1:22" x14ac:dyDescent="0.25">
      <c r="A292" s="45">
        <v>20005105</v>
      </c>
      <c r="B292" s="39" t="s">
        <v>1974</v>
      </c>
      <c r="C292" s="105"/>
      <c r="D292" s="105">
        <v>106</v>
      </c>
      <c r="E292" s="105">
        <f t="shared" si="8"/>
        <v>106</v>
      </c>
      <c r="F292" s="121">
        <v>4.2307067475284156E-2</v>
      </c>
      <c r="G292" s="138"/>
      <c r="H292" s="138"/>
      <c r="I292" s="138"/>
      <c r="J292" s="138"/>
      <c r="K292" s="138"/>
      <c r="L292" s="138"/>
      <c r="M292" s="138"/>
      <c r="N292" s="138"/>
      <c r="O292" s="138"/>
      <c r="P292" s="138"/>
      <c r="Q292" s="138"/>
      <c r="R292" s="138"/>
      <c r="S292" s="138"/>
      <c r="T292" s="131">
        <f t="shared" si="9"/>
        <v>0</v>
      </c>
      <c r="U292" s="138"/>
      <c r="V292" s="1"/>
    </row>
    <row r="293" spans="1:22" x14ac:dyDescent="0.25">
      <c r="A293" s="45" t="s">
        <v>2345</v>
      </c>
      <c r="B293" s="39" t="s">
        <v>1975</v>
      </c>
      <c r="C293" s="105"/>
      <c r="D293" s="105">
        <v>5</v>
      </c>
      <c r="E293" s="105">
        <f t="shared" si="8"/>
        <v>5</v>
      </c>
      <c r="F293" s="121">
        <v>2.0067270826656957E-3</v>
      </c>
      <c r="G293" s="138"/>
      <c r="H293" s="138"/>
      <c r="I293" s="138"/>
      <c r="J293" s="138"/>
      <c r="K293" s="138"/>
      <c r="L293" s="138"/>
      <c r="M293" s="138"/>
      <c r="N293" s="138"/>
      <c r="O293" s="138"/>
      <c r="P293" s="138"/>
      <c r="Q293" s="138"/>
      <c r="R293" s="138"/>
      <c r="S293" s="138"/>
      <c r="T293" s="131">
        <f t="shared" si="9"/>
        <v>0</v>
      </c>
      <c r="U293" s="138"/>
      <c r="V293" s="1"/>
    </row>
    <row r="294" spans="1:22" x14ac:dyDescent="0.25">
      <c r="A294" s="45" t="s">
        <v>2346</v>
      </c>
      <c r="B294" s="39" t="s">
        <v>1976</v>
      </c>
      <c r="C294" s="105">
        <v>3</v>
      </c>
      <c r="D294" s="105">
        <v>4</v>
      </c>
      <c r="E294" s="105">
        <f t="shared" si="8"/>
        <v>3.5</v>
      </c>
      <c r="F294" s="121">
        <v>1.7339633728633889E-2</v>
      </c>
      <c r="G294" s="138"/>
      <c r="H294" s="138"/>
      <c r="I294" s="138"/>
      <c r="J294" s="138"/>
      <c r="K294" s="138"/>
      <c r="L294" s="138"/>
      <c r="M294" s="138"/>
      <c r="N294" s="138"/>
      <c r="O294" s="138"/>
      <c r="P294" s="138"/>
      <c r="Q294" s="138"/>
      <c r="R294" s="138"/>
      <c r="S294" s="138"/>
      <c r="T294" s="131">
        <f t="shared" si="9"/>
        <v>0</v>
      </c>
      <c r="U294" s="138"/>
      <c r="V294" s="1"/>
    </row>
    <row r="295" spans="1:22" x14ac:dyDescent="0.25">
      <c r="A295" s="45" t="s">
        <v>2347</v>
      </c>
      <c r="B295" s="39" t="s">
        <v>1977</v>
      </c>
      <c r="C295" s="105"/>
      <c r="D295" s="105">
        <v>23</v>
      </c>
      <c r="E295" s="105">
        <f t="shared" si="8"/>
        <v>23</v>
      </c>
      <c r="F295" s="121">
        <v>1.6384003535507383E-2</v>
      </c>
      <c r="G295" s="138"/>
      <c r="H295" s="138"/>
      <c r="I295" s="138"/>
      <c r="J295" s="138"/>
      <c r="K295" s="138"/>
      <c r="L295" s="138"/>
      <c r="M295" s="138"/>
      <c r="N295" s="138"/>
      <c r="O295" s="138"/>
      <c r="P295" s="138"/>
      <c r="Q295" s="138"/>
      <c r="R295" s="138"/>
      <c r="S295" s="138"/>
      <c r="T295" s="131">
        <f t="shared" si="9"/>
        <v>0</v>
      </c>
      <c r="U295" s="138"/>
      <c r="V295" s="1"/>
    </row>
    <row r="296" spans="1:22" x14ac:dyDescent="0.25">
      <c r="A296" s="45">
        <v>210025</v>
      </c>
      <c r="B296" s="39" t="s">
        <v>1978</v>
      </c>
      <c r="C296" s="105">
        <v>16</v>
      </c>
      <c r="D296" s="105">
        <v>23</v>
      </c>
      <c r="E296" s="105">
        <f t="shared" si="8"/>
        <v>19.5</v>
      </c>
      <c r="F296" s="121">
        <v>4.8757447927528423E-4</v>
      </c>
      <c r="G296" s="138"/>
      <c r="H296" s="138"/>
      <c r="I296" s="138"/>
      <c r="J296" s="138"/>
      <c r="K296" s="138"/>
      <c r="L296" s="138"/>
      <c r="M296" s="138"/>
      <c r="N296" s="138"/>
      <c r="O296" s="138"/>
      <c r="P296" s="138"/>
      <c r="Q296" s="138"/>
      <c r="R296" s="138"/>
      <c r="S296" s="138"/>
      <c r="T296" s="131">
        <f t="shared" si="9"/>
        <v>0</v>
      </c>
      <c r="U296" s="138"/>
      <c r="V296" s="1"/>
    </row>
    <row r="297" spans="1:22" x14ac:dyDescent="0.25">
      <c r="A297" s="45" t="s">
        <v>2348</v>
      </c>
      <c r="B297" s="39" t="s">
        <v>1979</v>
      </c>
      <c r="C297" s="105">
        <v>2</v>
      </c>
      <c r="D297" s="105">
        <v>10</v>
      </c>
      <c r="E297" s="105">
        <f t="shared" si="8"/>
        <v>6</v>
      </c>
      <c r="F297" s="121">
        <v>7.2161905892658426E-3</v>
      </c>
      <c r="G297" s="138"/>
      <c r="H297" s="138"/>
      <c r="I297" s="138"/>
      <c r="J297" s="138"/>
      <c r="K297" s="138"/>
      <c r="L297" s="138"/>
      <c r="M297" s="138"/>
      <c r="N297" s="138"/>
      <c r="O297" s="138"/>
      <c r="P297" s="138"/>
      <c r="Q297" s="138"/>
      <c r="R297" s="138"/>
      <c r="S297" s="138"/>
      <c r="T297" s="131">
        <f t="shared" si="9"/>
        <v>0</v>
      </c>
      <c r="U297" s="138"/>
      <c r="V297" s="1"/>
    </row>
    <row r="298" spans="1:22" x14ac:dyDescent="0.25">
      <c r="A298" s="45">
        <v>225602</v>
      </c>
      <c r="B298" s="39" t="s">
        <v>1980</v>
      </c>
      <c r="C298" s="105">
        <v>4</v>
      </c>
      <c r="D298" s="105">
        <v>7</v>
      </c>
      <c r="E298" s="105">
        <f t="shared" si="8"/>
        <v>5.5</v>
      </c>
      <c r="F298" s="121">
        <v>1.1404898919816708E-3</v>
      </c>
      <c r="G298" s="138"/>
      <c r="H298" s="138"/>
      <c r="I298" s="138"/>
      <c r="J298" s="138"/>
      <c r="K298" s="138"/>
      <c r="L298" s="138"/>
      <c r="M298" s="138"/>
      <c r="N298" s="138"/>
      <c r="O298" s="138"/>
      <c r="P298" s="138"/>
      <c r="Q298" s="138"/>
      <c r="R298" s="138"/>
      <c r="S298" s="138"/>
      <c r="T298" s="131">
        <f t="shared" si="9"/>
        <v>0</v>
      </c>
      <c r="U298" s="138"/>
      <c r="V298" s="1"/>
    </row>
    <row r="299" spans="1:22" x14ac:dyDescent="0.25">
      <c r="A299" s="45">
        <v>899007</v>
      </c>
      <c r="B299" s="39" t="s">
        <v>1981</v>
      </c>
      <c r="C299" s="105">
        <v>2150</v>
      </c>
      <c r="D299" s="105">
        <v>400</v>
      </c>
      <c r="E299" s="105">
        <f t="shared" si="8"/>
        <v>1275</v>
      </c>
      <c r="F299" s="121">
        <v>2.2174334263455938E-2</v>
      </c>
      <c r="G299" s="138"/>
      <c r="H299" s="138"/>
      <c r="I299" s="138"/>
      <c r="J299" s="138"/>
      <c r="K299" s="138"/>
      <c r="L299" s="138"/>
      <c r="M299" s="138"/>
      <c r="N299" s="138"/>
      <c r="O299" s="138"/>
      <c r="P299" s="138"/>
      <c r="Q299" s="138"/>
      <c r="R299" s="138"/>
      <c r="S299" s="138"/>
      <c r="T299" s="131">
        <f t="shared" si="9"/>
        <v>0</v>
      </c>
      <c r="U299" s="138"/>
      <c r="V299" s="1"/>
    </row>
    <row r="300" spans="1:22" x14ac:dyDescent="0.25">
      <c r="A300" s="45" t="s">
        <v>2349</v>
      </c>
      <c r="B300" s="39" t="s">
        <v>1983</v>
      </c>
      <c r="C300" s="105">
        <v>11</v>
      </c>
      <c r="D300" s="105">
        <v>7</v>
      </c>
      <c r="E300" s="105">
        <f t="shared" si="8"/>
        <v>9</v>
      </c>
      <c r="F300" s="121">
        <v>1.0511236459002917E-2</v>
      </c>
      <c r="G300" s="138"/>
      <c r="H300" s="138"/>
      <c r="I300" s="138"/>
      <c r="J300" s="138"/>
      <c r="K300" s="138"/>
      <c r="L300" s="138"/>
      <c r="M300" s="138"/>
      <c r="N300" s="138"/>
      <c r="O300" s="138"/>
      <c r="P300" s="138"/>
      <c r="Q300" s="138"/>
      <c r="R300" s="138"/>
      <c r="S300" s="138"/>
      <c r="T300" s="131">
        <f t="shared" si="9"/>
        <v>0</v>
      </c>
      <c r="U300" s="138"/>
      <c r="V300" s="1"/>
    </row>
    <row r="301" spans="1:22" x14ac:dyDescent="0.25">
      <c r="A301" s="45">
        <v>808010</v>
      </c>
      <c r="B301" s="39" t="s">
        <v>1984</v>
      </c>
      <c r="C301" s="105">
        <v>1000</v>
      </c>
      <c r="D301" s="105">
        <v>600</v>
      </c>
      <c r="E301" s="105">
        <f t="shared" si="8"/>
        <v>800</v>
      </c>
      <c r="F301" s="121">
        <v>1.2088433246448994E-2</v>
      </c>
      <c r="G301" s="138"/>
      <c r="H301" s="138"/>
      <c r="I301" s="138"/>
      <c r="J301" s="138"/>
      <c r="K301" s="138"/>
      <c r="L301" s="138"/>
      <c r="M301" s="138"/>
      <c r="N301" s="138"/>
      <c r="O301" s="138"/>
      <c r="P301" s="138"/>
      <c r="Q301" s="138"/>
      <c r="R301" s="138"/>
      <c r="S301" s="138"/>
      <c r="T301" s="131">
        <f t="shared" si="9"/>
        <v>0</v>
      </c>
      <c r="U301" s="138"/>
      <c r="V301" s="1"/>
    </row>
    <row r="302" spans="1:22" x14ac:dyDescent="0.25">
      <c r="A302" s="45">
        <v>808001</v>
      </c>
      <c r="B302" s="39" t="s">
        <v>1985</v>
      </c>
      <c r="C302" s="105">
        <v>7</v>
      </c>
      <c r="D302" s="105">
        <v>15</v>
      </c>
      <c r="E302" s="105">
        <f t="shared" si="8"/>
        <v>11</v>
      </c>
      <c r="F302" s="121">
        <v>5.8863994424860411E-5</v>
      </c>
      <c r="G302" s="138"/>
      <c r="H302" s="138"/>
      <c r="I302" s="138"/>
      <c r="J302" s="138"/>
      <c r="K302" s="138"/>
      <c r="L302" s="138"/>
      <c r="M302" s="138"/>
      <c r="N302" s="138"/>
      <c r="O302" s="138"/>
      <c r="P302" s="138"/>
      <c r="Q302" s="138"/>
      <c r="R302" s="138"/>
      <c r="S302" s="138"/>
      <c r="T302" s="131">
        <f t="shared" si="9"/>
        <v>0</v>
      </c>
      <c r="U302" s="138"/>
      <c r="V302" s="1"/>
    </row>
    <row r="303" spans="1:22" x14ac:dyDescent="0.25">
      <c r="A303" s="45" t="s">
        <v>2350</v>
      </c>
      <c r="B303" s="39" t="s">
        <v>1986</v>
      </c>
      <c r="C303" s="105">
        <v>1121</v>
      </c>
      <c r="D303" s="105">
        <v>454</v>
      </c>
      <c r="E303" s="105">
        <f t="shared" si="8"/>
        <v>787.5</v>
      </c>
      <c r="F303" s="121">
        <v>0.16329741635192102</v>
      </c>
      <c r="G303" s="138"/>
      <c r="H303" s="138"/>
      <c r="I303" s="138"/>
      <c r="J303" s="138"/>
      <c r="K303" s="138"/>
      <c r="L303" s="138"/>
      <c r="M303" s="138"/>
      <c r="N303" s="138"/>
      <c r="O303" s="138"/>
      <c r="P303" s="138"/>
      <c r="Q303" s="138"/>
      <c r="R303" s="138"/>
      <c r="S303" s="138"/>
      <c r="T303" s="131">
        <f t="shared" si="9"/>
        <v>0</v>
      </c>
      <c r="U303" s="138"/>
      <c r="V303" s="1"/>
    </row>
    <row r="304" spans="1:22" x14ac:dyDescent="0.25">
      <c r="A304" s="45" t="s">
        <v>2351</v>
      </c>
      <c r="B304" s="39" t="s">
        <v>1987</v>
      </c>
      <c r="C304" s="105">
        <v>18</v>
      </c>
      <c r="D304" s="105">
        <v>4</v>
      </c>
      <c r="E304" s="105">
        <f t="shared" si="8"/>
        <v>11</v>
      </c>
      <c r="F304" s="121">
        <v>1.0963418961630254E-2</v>
      </c>
      <c r="G304" s="138"/>
      <c r="H304" s="138"/>
      <c r="I304" s="138"/>
      <c r="J304" s="138"/>
      <c r="K304" s="138"/>
      <c r="L304" s="138"/>
      <c r="M304" s="138"/>
      <c r="N304" s="138"/>
      <c r="O304" s="138"/>
      <c r="P304" s="138"/>
      <c r="Q304" s="138"/>
      <c r="R304" s="138"/>
      <c r="S304" s="138"/>
      <c r="T304" s="131">
        <f t="shared" si="9"/>
        <v>0</v>
      </c>
      <c r="U304" s="138"/>
      <c r="V304" s="1"/>
    </row>
    <row r="305" spans="1:22" x14ac:dyDescent="0.25">
      <c r="A305" s="45" t="s">
        <v>2352</v>
      </c>
      <c r="B305" s="39" t="s">
        <v>1988</v>
      </c>
      <c r="C305" s="105">
        <v>13</v>
      </c>
      <c r="D305" s="105">
        <v>11</v>
      </c>
      <c r="E305" s="105">
        <f t="shared" si="8"/>
        <v>12</v>
      </c>
      <c r="F305" s="121">
        <v>5.9589590658140675E-3</v>
      </c>
      <c r="G305" s="138"/>
      <c r="H305" s="138"/>
      <c r="I305" s="138"/>
      <c r="J305" s="138"/>
      <c r="K305" s="138"/>
      <c r="L305" s="138"/>
      <c r="M305" s="138"/>
      <c r="N305" s="138"/>
      <c r="O305" s="138"/>
      <c r="P305" s="138"/>
      <c r="Q305" s="138"/>
      <c r="R305" s="138"/>
      <c r="S305" s="138"/>
      <c r="T305" s="131">
        <f t="shared" si="9"/>
        <v>0</v>
      </c>
      <c r="U305" s="138"/>
      <c r="V305" s="1"/>
    </row>
    <row r="306" spans="1:22" x14ac:dyDescent="0.25">
      <c r="A306" s="45" t="s">
        <v>2353</v>
      </c>
      <c r="B306" s="39" t="s">
        <v>1989</v>
      </c>
      <c r="C306" s="105">
        <v>3</v>
      </c>
      <c r="D306" s="105">
        <v>11</v>
      </c>
      <c r="E306" s="105">
        <f t="shared" si="8"/>
        <v>7</v>
      </c>
      <c r="F306" s="121">
        <v>1.02918342979648E-2</v>
      </c>
      <c r="G306" s="138"/>
      <c r="H306" s="138"/>
      <c r="I306" s="138"/>
      <c r="J306" s="138"/>
      <c r="K306" s="138"/>
      <c r="L306" s="138"/>
      <c r="M306" s="138"/>
      <c r="N306" s="138"/>
      <c r="O306" s="138"/>
      <c r="P306" s="138"/>
      <c r="Q306" s="138"/>
      <c r="R306" s="138"/>
      <c r="S306" s="138"/>
      <c r="T306" s="131">
        <f t="shared" si="9"/>
        <v>0</v>
      </c>
      <c r="U306" s="138"/>
      <c r="V306" s="1"/>
    </row>
    <row r="307" spans="1:22" x14ac:dyDescent="0.25">
      <c r="A307" s="45" t="s">
        <v>2354</v>
      </c>
      <c r="B307" s="39" t="s">
        <v>1990</v>
      </c>
      <c r="C307" s="105">
        <v>1</v>
      </c>
      <c r="D307" s="105">
        <v>3</v>
      </c>
      <c r="E307" s="105">
        <f t="shared" si="8"/>
        <v>2</v>
      </c>
      <c r="F307" s="121">
        <v>4.2810177763534848E-3</v>
      </c>
      <c r="G307" s="138"/>
      <c r="H307" s="138"/>
      <c r="I307" s="138"/>
      <c r="J307" s="138"/>
      <c r="K307" s="138"/>
      <c r="L307" s="138"/>
      <c r="M307" s="138"/>
      <c r="N307" s="138"/>
      <c r="O307" s="138"/>
      <c r="P307" s="138"/>
      <c r="Q307" s="138"/>
      <c r="R307" s="138"/>
      <c r="S307" s="138"/>
      <c r="T307" s="131">
        <f t="shared" si="9"/>
        <v>0</v>
      </c>
      <c r="U307" s="138"/>
      <c r="V307" s="1"/>
    </row>
    <row r="308" spans="1:22" x14ac:dyDescent="0.25">
      <c r="A308" s="45" t="s">
        <v>2355</v>
      </c>
      <c r="B308" s="39" t="s">
        <v>1991</v>
      </c>
      <c r="C308" s="105">
        <v>4</v>
      </c>
      <c r="D308" s="105">
        <v>6</v>
      </c>
      <c r="E308" s="105">
        <f t="shared" si="8"/>
        <v>5</v>
      </c>
      <c r="F308" s="121">
        <v>5.0770195191442114E-3</v>
      </c>
      <c r="G308" s="138"/>
      <c r="H308" s="138"/>
      <c r="I308" s="138"/>
      <c r="J308" s="138"/>
      <c r="K308" s="138"/>
      <c r="L308" s="138"/>
      <c r="M308" s="138"/>
      <c r="N308" s="138"/>
      <c r="O308" s="138"/>
      <c r="P308" s="138"/>
      <c r="Q308" s="138"/>
      <c r="R308" s="138"/>
      <c r="S308" s="138"/>
      <c r="T308" s="131">
        <f t="shared" si="9"/>
        <v>0</v>
      </c>
      <c r="U308" s="138"/>
      <c r="V308" s="1"/>
    </row>
    <row r="309" spans="1:22" x14ac:dyDescent="0.25">
      <c r="A309" s="45" t="s">
        <v>2356</v>
      </c>
      <c r="B309" s="39" t="s">
        <v>1992</v>
      </c>
      <c r="C309" s="105">
        <v>3</v>
      </c>
      <c r="D309" s="105">
        <v>6</v>
      </c>
      <c r="E309" s="105">
        <f t="shared" si="8"/>
        <v>4.5</v>
      </c>
      <c r="F309" s="121">
        <v>2.1070634367989808E-3</v>
      </c>
      <c r="G309" s="138"/>
      <c r="H309" s="138"/>
      <c r="I309" s="138"/>
      <c r="J309" s="138"/>
      <c r="K309" s="138"/>
      <c r="L309" s="138"/>
      <c r="M309" s="138"/>
      <c r="N309" s="138"/>
      <c r="O309" s="138"/>
      <c r="P309" s="138"/>
      <c r="Q309" s="138"/>
      <c r="R309" s="138"/>
      <c r="S309" s="138"/>
      <c r="T309" s="131">
        <f t="shared" si="9"/>
        <v>0</v>
      </c>
      <c r="U309" s="138"/>
      <c r="V309" s="1"/>
    </row>
    <row r="310" spans="1:22" x14ac:dyDescent="0.25">
      <c r="A310" s="45">
        <v>225723</v>
      </c>
      <c r="B310" s="39" t="s">
        <v>1993</v>
      </c>
      <c r="C310" s="105">
        <v>1</v>
      </c>
      <c r="D310" s="105">
        <v>23</v>
      </c>
      <c r="E310" s="105">
        <f t="shared" si="8"/>
        <v>12</v>
      </c>
      <c r="F310" s="121">
        <v>8.6608980394914056E-4</v>
      </c>
      <c r="G310" s="138"/>
      <c r="H310" s="138"/>
      <c r="I310" s="138"/>
      <c r="J310" s="138"/>
      <c r="K310" s="138"/>
      <c r="L310" s="138"/>
      <c r="M310" s="138"/>
      <c r="N310" s="138"/>
      <c r="O310" s="138"/>
      <c r="P310" s="138"/>
      <c r="Q310" s="138"/>
      <c r="R310" s="138"/>
      <c r="S310" s="138"/>
      <c r="T310" s="131">
        <f t="shared" si="9"/>
        <v>0</v>
      </c>
      <c r="U310" s="138"/>
      <c r="V310" s="1"/>
    </row>
    <row r="311" spans="1:22" x14ac:dyDescent="0.25">
      <c r="A311" s="45" t="s">
        <v>2357</v>
      </c>
      <c r="B311" s="39" t="s">
        <v>1994</v>
      </c>
      <c r="C311" s="105">
        <v>2</v>
      </c>
      <c r="D311" s="105">
        <v>3</v>
      </c>
      <c r="E311" s="105">
        <f t="shared" si="8"/>
        <v>2.5</v>
      </c>
      <c r="F311" s="121">
        <v>2.337837051305536E-4</v>
      </c>
      <c r="G311" s="138"/>
      <c r="H311" s="138"/>
      <c r="I311" s="138"/>
      <c r="J311" s="138"/>
      <c r="K311" s="138"/>
      <c r="L311" s="138"/>
      <c r="M311" s="138"/>
      <c r="N311" s="138"/>
      <c r="O311" s="138"/>
      <c r="P311" s="138"/>
      <c r="Q311" s="138"/>
      <c r="R311" s="138"/>
      <c r="S311" s="138"/>
      <c r="T311" s="131">
        <f t="shared" si="9"/>
        <v>0</v>
      </c>
      <c r="U311" s="138"/>
      <c r="V311" s="1"/>
    </row>
    <row r="312" spans="1:22" x14ac:dyDescent="0.25">
      <c r="A312" s="45">
        <v>207052</v>
      </c>
      <c r="B312" s="39" t="s">
        <v>1995</v>
      </c>
      <c r="C312" s="105">
        <v>2006</v>
      </c>
      <c r="D312" s="105">
        <v>142</v>
      </c>
      <c r="E312" s="105">
        <f t="shared" si="8"/>
        <v>1074</v>
      </c>
      <c r="F312" s="121">
        <v>5.4311667146930538E-2</v>
      </c>
      <c r="G312" s="138"/>
      <c r="H312" s="138"/>
      <c r="I312" s="138"/>
      <c r="J312" s="138"/>
      <c r="K312" s="138"/>
      <c r="L312" s="138"/>
      <c r="M312" s="138"/>
      <c r="N312" s="138"/>
      <c r="O312" s="138"/>
      <c r="P312" s="138"/>
      <c r="Q312" s="138"/>
      <c r="R312" s="138"/>
      <c r="S312" s="138"/>
      <c r="T312" s="131">
        <f t="shared" si="9"/>
        <v>0</v>
      </c>
      <c r="U312" s="138"/>
      <c r="V312" s="1"/>
    </row>
    <row r="313" spans="1:22" x14ac:dyDescent="0.25">
      <c r="A313" s="45" t="s">
        <v>2358</v>
      </c>
      <c r="B313" s="39" t="s">
        <v>1996</v>
      </c>
      <c r="C313" s="105">
        <v>5</v>
      </c>
      <c r="D313" s="105">
        <v>3</v>
      </c>
      <c r="E313" s="105">
        <f t="shared" si="8"/>
        <v>4</v>
      </c>
      <c r="F313" s="121">
        <v>1.3913307773148827E-3</v>
      </c>
      <c r="G313" s="138"/>
      <c r="H313" s="138"/>
      <c r="I313" s="138"/>
      <c r="J313" s="138"/>
      <c r="K313" s="138"/>
      <c r="L313" s="138"/>
      <c r="M313" s="138"/>
      <c r="N313" s="138"/>
      <c r="O313" s="138"/>
      <c r="P313" s="138"/>
      <c r="Q313" s="138"/>
      <c r="R313" s="138"/>
      <c r="S313" s="138"/>
      <c r="T313" s="131">
        <f t="shared" si="9"/>
        <v>0</v>
      </c>
      <c r="U313" s="138"/>
      <c r="V313" s="1"/>
    </row>
    <row r="314" spans="1:22" x14ac:dyDescent="0.25">
      <c r="A314" s="45" t="s">
        <v>2359</v>
      </c>
      <c r="B314" s="39" t="s">
        <v>1997</v>
      </c>
      <c r="C314" s="105">
        <v>1</v>
      </c>
      <c r="D314" s="105">
        <v>4</v>
      </c>
      <c r="E314" s="105">
        <f t="shared" si="8"/>
        <v>2.5</v>
      </c>
      <c r="F314" s="121">
        <v>6.0536266993748496E-4</v>
      </c>
      <c r="G314" s="138"/>
      <c r="H314" s="138"/>
      <c r="I314" s="138"/>
      <c r="J314" s="138"/>
      <c r="K314" s="138"/>
      <c r="L314" s="138"/>
      <c r="M314" s="138"/>
      <c r="N314" s="138"/>
      <c r="O314" s="138"/>
      <c r="P314" s="138"/>
      <c r="Q314" s="138"/>
      <c r="R314" s="138"/>
      <c r="S314" s="138"/>
      <c r="T314" s="131">
        <f t="shared" si="9"/>
        <v>0</v>
      </c>
      <c r="U314" s="138"/>
      <c r="V314" s="1"/>
    </row>
    <row r="315" spans="1:22" x14ac:dyDescent="0.25">
      <c r="A315" s="45" t="s">
        <v>2360</v>
      </c>
      <c r="B315" s="39" t="s">
        <v>1998</v>
      </c>
      <c r="C315" s="105"/>
      <c r="D315" s="105">
        <v>6</v>
      </c>
      <c r="E315" s="105">
        <f t="shared" si="8"/>
        <v>6</v>
      </c>
      <c r="F315" s="121">
        <v>4.0119290527485659E-3</v>
      </c>
      <c r="G315" s="138"/>
      <c r="H315" s="138"/>
      <c r="I315" s="138"/>
      <c r="J315" s="138"/>
      <c r="K315" s="138"/>
      <c r="L315" s="138"/>
      <c r="M315" s="138"/>
      <c r="N315" s="138"/>
      <c r="O315" s="138"/>
      <c r="P315" s="138"/>
      <c r="Q315" s="138"/>
      <c r="R315" s="138"/>
      <c r="S315" s="138"/>
      <c r="T315" s="131">
        <f t="shared" si="9"/>
        <v>0</v>
      </c>
      <c r="U315" s="138"/>
      <c r="V315" s="1"/>
    </row>
    <row r="316" spans="1:22" x14ac:dyDescent="0.25">
      <c r="A316" s="45" t="s">
        <v>2361</v>
      </c>
      <c r="B316" s="39" t="s">
        <v>1999</v>
      </c>
      <c r="C316" s="105">
        <v>540</v>
      </c>
      <c r="D316" s="105">
        <v>270</v>
      </c>
      <c r="E316" s="105">
        <f t="shared" si="8"/>
        <v>405</v>
      </c>
      <c r="F316" s="121">
        <v>6.7456130883807369E-3</v>
      </c>
      <c r="G316" s="138"/>
      <c r="H316" s="138"/>
      <c r="I316" s="138"/>
      <c r="J316" s="138"/>
      <c r="K316" s="138"/>
      <c r="L316" s="138"/>
      <c r="M316" s="138"/>
      <c r="N316" s="138"/>
      <c r="O316" s="138"/>
      <c r="P316" s="138"/>
      <c r="Q316" s="138"/>
      <c r="R316" s="138"/>
      <c r="S316" s="138"/>
      <c r="T316" s="131">
        <f t="shared" si="9"/>
        <v>0</v>
      </c>
      <c r="U316" s="138"/>
      <c r="V316" s="1"/>
    </row>
    <row r="317" spans="1:22" x14ac:dyDescent="0.25">
      <c r="A317" s="45" t="s">
        <v>2362</v>
      </c>
      <c r="B317" s="39" t="s">
        <v>2000</v>
      </c>
      <c r="C317" s="105">
        <v>271</v>
      </c>
      <c r="D317" s="105">
        <v>90</v>
      </c>
      <c r="E317" s="105">
        <f t="shared" si="8"/>
        <v>180.5</v>
      </c>
      <c r="F317" s="121">
        <v>4.8295231789487747E-2</v>
      </c>
      <c r="G317" s="138"/>
      <c r="H317" s="138"/>
      <c r="I317" s="138"/>
      <c r="J317" s="138"/>
      <c r="K317" s="138"/>
      <c r="L317" s="138"/>
      <c r="M317" s="138"/>
      <c r="N317" s="138"/>
      <c r="O317" s="138"/>
      <c r="P317" s="138"/>
      <c r="Q317" s="138"/>
      <c r="R317" s="138"/>
      <c r="S317" s="138"/>
      <c r="T317" s="131">
        <f t="shared" si="9"/>
        <v>0</v>
      </c>
      <c r="U317" s="138"/>
      <c r="V317" s="1"/>
    </row>
    <row r="318" spans="1:22" x14ac:dyDescent="0.25">
      <c r="A318" s="45" t="s">
        <v>2363</v>
      </c>
      <c r="B318" s="39" t="s">
        <v>2001</v>
      </c>
      <c r="C318" s="105"/>
      <c r="D318" s="105">
        <v>6</v>
      </c>
      <c r="E318" s="105">
        <f t="shared" si="8"/>
        <v>6</v>
      </c>
      <c r="F318" s="121">
        <v>2.2475343325855796E-3</v>
      </c>
      <c r="G318" s="138"/>
      <c r="H318" s="138"/>
      <c r="I318" s="138"/>
      <c r="J318" s="138"/>
      <c r="K318" s="138"/>
      <c r="L318" s="138"/>
      <c r="M318" s="138"/>
      <c r="N318" s="138"/>
      <c r="O318" s="138"/>
      <c r="P318" s="138"/>
      <c r="Q318" s="138"/>
      <c r="R318" s="138"/>
      <c r="S318" s="138"/>
      <c r="T318" s="131">
        <f t="shared" si="9"/>
        <v>0</v>
      </c>
      <c r="U318" s="138"/>
      <c r="V318" s="1"/>
    </row>
    <row r="319" spans="1:22" x14ac:dyDescent="0.25">
      <c r="A319" s="45">
        <v>225597</v>
      </c>
      <c r="B319" s="39" t="s">
        <v>2002</v>
      </c>
      <c r="C319" s="105">
        <v>39</v>
      </c>
      <c r="D319" s="105">
        <v>15</v>
      </c>
      <c r="E319" s="105">
        <f t="shared" si="8"/>
        <v>27</v>
      </c>
      <c r="F319" s="121">
        <v>1.3364802370553536E-3</v>
      </c>
      <c r="G319" s="138"/>
      <c r="H319" s="138"/>
      <c r="I319" s="138"/>
      <c r="J319" s="138"/>
      <c r="K319" s="138"/>
      <c r="L319" s="138"/>
      <c r="M319" s="138"/>
      <c r="N319" s="138"/>
      <c r="O319" s="138"/>
      <c r="P319" s="138"/>
      <c r="Q319" s="138"/>
      <c r="R319" s="138"/>
      <c r="S319" s="138"/>
      <c r="T319" s="131">
        <f t="shared" si="9"/>
        <v>0</v>
      </c>
      <c r="U319" s="138"/>
      <c r="V319" s="1"/>
    </row>
    <row r="320" spans="1:22" x14ac:dyDescent="0.25">
      <c r="A320" s="45" t="s">
        <v>2364</v>
      </c>
      <c r="B320" s="39" t="s">
        <v>2003</v>
      </c>
      <c r="C320" s="105"/>
      <c r="D320" s="105">
        <v>3</v>
      </c>
      <c r="E320" s="105">
        <f t="shared" si="8"/>
        <v>3</v>
      </c>
      <c r="F320" s="121">
        <v>3.2228036947611078E-3</v>
      </c>
      <c r="G320" s="138"/>
      <c r="H320" s="138"/>
      <c r="I320" s="138"/>
      <c r="J320" s="138"/>
      <c r="K320" s="138"/>
      <c r="L320" s="138"/>
      <c r="M320" s="138"/>
      <c r="N320" s="138"/>
      <c r="O320" s="138"/>
      <c r="P320" s="138"/>
      <c r="Q320" s="138"/>
      <c r="R320" s="138"/>
      <c r="S320" s="138"/>
      <c r="T320" s="131">
        <f t="shared" si="9"/>
        <v>0</v>
      </c>
      <c r="U320" s="138"/>
      <c r="V320" s="1"/>
    </row>
    <row r="321" spans="1:22" x14ac:dyDescent="0.25">
      <c r="A321" s="45" t="s">
        <v>2365</v>
      </c>
      <c r="B321" s="39" t="s">
        <v>2004</v>
      </c>
      <c r="C321" s="105"/>
      <c r="D321" s="105">
        <v>240</v>
      </c>
      <c r="E321" s="105">
        <f t="shared" si="8"/>
        <v>240</v>
      </c>
      <c r="F321" s="121">
        <v>8.2388187105922814E-3</v>
      </c>
      <c r="G321" s="138"/>
      <c r="H321" s="138"/>
      <c r="I321" s="138"/>
      <c r="J321" s="138"/>
      <c r="K321" s="138"/>
      <c r="L321" s="138"/>
      <c r="M321" s="138"/>
      <c r="N321" s="138"/>
      <c r="O321" s="138"/>
      <c r="P321" s="138"/>
      <c r="Q321" s="138"/>
      <c r="R321" s="138"/>
      <c r="S321" s="138"/>
      <c r="T321" s="131">
        <f t="shared" si="9"/>
        <v>0</v>
      </c>
      <c r="U321" s="138"/>
      <c r="V321" s="1"/>
    </row>
    <row r="322" spans="1:22" x14ac:dyDescent="0.25">
      <c r="A322" s="45" t="s">
        <v>2366</v>
      </c>
      <c r="B322" s="39" t="s">
        <v>2005</v>
      </c>
      <c r="C322" s="105">
        <v>1</v>
      </c>
      <c r="D322" s="105">
        <v>3</v>
      </c>
      <c r="E322" s="105">
        <f t="shared" si="8"/>
        <v>2</v>
      </c>
      <c r="F322" s="121">
        <v>5.8302110841714017E-3</v>
      </c>
      <c r="G322" s="138"/>
      <c r="H322" s="138"/>
      <c r="I322" s="138"/>
      <c r="J322" s="138"/>
      <c r="K322" s="138"/>
      <c r="L322" s="138"/>
      <c r="M322" s="138"/>
      <c r="N322" s="138"/>
      <c r="O322" s="138"/>
      <c r="P322" s="138"/>
      <c r="Q322" s="138"/>
      <c r="R322" s="138"/>
      <c r="S322" s="138"/>
      <c r="T322" s="131">
        <f t="shared" si="9"/>
        <v>0</v>
      </c>
      <c r="U322" s="138"/>
      <c r="V322" s="1"/>
    </row>
    <row r="323" spans="1:22" x14ac:dyDescent="0.25">
      <c r="A323" s="45" t="s">
        <v>2367</v>
      </c>
      <c r="B323" s="39" t="s">
        <v>2006</v>
      </c>
      <c r="C323" s="105"/>
      <c r="D323" s="105">
        <v>18</v>
      </c>
      <c r="E323" s="105">
        <f t="shared" si="8"/>
        <v>18</v>
      </c>
      <c r="F323" s="121">
        <v>2.6946331266034965E-2</v>
      </c>
      <c r="G323" s="138"/>
      <c r="H323" s="138"/>
      <c r="I323" s="138"/>
      <c r="J323" s="138"/>
      <c r="K323" s="138"/>
      <c r="L323" s="138"/>
      <c r="M323" s="138"/>
      <c r="N323" s="138"/>
      <c r="O323" s="138"/>
      <c r="P323" s="138"/>
      <c r="Q323" s="138"/>
      <c r="R323" s="138"/>
      <c r="S323" s="138"/>
      <c r="T323" s="131">
        <f t="shared" si="9"/>
        <v>0</v>
      </c>
      <c r="U323" s="138"/>
      <c r="V323" s="1"/>
    </row>
    <row r="324" spans="1:22" x14ac:dyDescent="0.25">
      <c r="A324" s="45" t="s">
        <v>2368</v>
      </c>
      <c r="B324" s="39" t="s">
        <v>2007</v>
      </c>
      <c r="C324" s="105">
        <v>5</v>
      </c>
      <c r="D324" s="105">
        <v>3</v>
      </c>
      <c r="E324" s="105">
        <f t="shared" si="8"/>
        <v>4</v>
      </c>
      <c r="F324" s="121">
        <v>1.0817061666401168E-3</v>
      </c>
      <c r="G324" s="138"/>
      <c r="H324" s="138"/>
      <c r="I324" s="138"/>
      <c r="J324" s="138"/>
      <c r="K324" s="138"/>
      <c r="L324" s="138"/>
      <c r="M324" s="138"/>
      <c r="N324" s="138"/>
      <c r="O324" s="138"/>
      <c r="P324" s="138"/>
      <c r="Q324" s="138"/>
      <c r="R324" s="138"/>
      <c r="S324" s="138"/>
      <c r="T324" s="131">
        <f t="shared" si="9"/>
        <v>0</v>
      </c>
      <c r="U324" s="138"/>
      <c r="V324" s="1"/>
    </row>
    <row r="325" spans="1:22" x14ac:dyDescent="0.25">
      <c r="A325" s="45">
        <v>31617713</v>
      </c>
      <c r="B325" s="39" t="s">
        <v>2008</v>
      </c>
      <c r="C325" s="105">
        <v>240</v>
      </c>
      <c r="D325" s="105">
        <v>360</v>
      </c>
      <c r="E325" s="105">
        <f t="shared" si="8"/>
        <v>300</v>
      </c>
      <c r="F325" s="121">
        <v>5.7826651661020993E-3</v>
      </c>
      <c r="G325" s="138"/>
      <c r="H325" s="138"/>
      <c r="I325" s="138"/>
      <c r="J325" s="138"/>
      <c r="K325" s="138"/>
      <c r="L325" s="138"/>
      <c r="M325" s="138"/>
      <c r="N325" s="138"/>
      <c r="O325" s="138"/>
      <c r="P325" s="138"/>
      <c r="Q325" s="138"/>
      <c r="R325" s="138"/>
      <c r="S325" s="138"/>
      <c r="T325" s="131">
        <f t="shared" si="9"/>
        <v>0</v>
      </c>
      <c r="U325" s="138"/>
      <c r="V325" s="1"/>
    </row>
    <row r="326" spans="1:22" x14ac:dyDescent="0.25">
      <c r="A326" s="45" t="s">
        <v>2369</v>
      </c>
      <c r="B326" s="39" t="s">
        <v>2009</v>
      </c>
      <c r="C326" s="105"/>
      <c r="D326" s="105">
        <v>5</v>
      </c>
      <c r="E326" s="105">
        <f t="shared" si="8"/>
        <v>5</v>
      </c>
      <c r="F326" s="121">
        <v>5.9532903452415645E-2</v>
      </c>
      <c r="G326" s="138"/>
      <c r="H326" s="138"/>
      <c r="I326" s="138"/>
      <c r="J326" s="138"/>
      <c r="K326" s="138"/>
      <c r="L326" s="138"/>
      <c r="M326" s="138"/>
      <c r="N326" s="138"/>
      <c r="O326" s="138"/>
      <c r="P326" s="138"/>
      <c r="Q326" s="138"/>
      <c r="R326" s="138"/>
      <c r="S326" s="138"/>
      <c r="T326" s="131">
        <f t="shared" si="9"/>
        <v>0</v>
      </c>
      <c r="U326" s="138"/>
      <c r="V326" s="1"/>
    </row>
    <row r="327" spans="1:22" x14ac:dyDescent="0.25">
      <c r="A327" s="45" t="s">
        <v>2370</v>
      </c>
      <c r="B327" s="39" t="s">
        <v>2010</v>
      </c>
      <c r="C327" s="105"/>
      <c r="D327" s="105">
        <v>51</v>
      </c>
      <c r="E327" s="105">
        <f t="shared" si="8"/>
        <v>51</v>
      </c>
      <c r="F327" s="121">
        <v>2.434389194333441E-2</v>
      </c>
      <c r="G327" s="138"/>
      <c r="H327" s="138"/>
      <c r="I327" s="138"/>
      <c r="J327" s="138"/>
      <c r="K327" s="138"/>
      <c r="L327" s="138"/>
      <c r="M327" s="138"/>
      <c r="N327" s="138"/>
      <c r="O327" s="138"/>
      <c r="P327" s="138"/>
      <c r="Q327" s="138"/>
      <c r="R327" s="138"/>
      <c r="S327" s="138"/>
      <c r="T327" s="131">
        <f t="shared" si="9"/>
        <v>0</v>
      </c>
      <c r="U327" s="138"/>
      <c r="V327" s="1"/>
    </row>
    <row r="328" spans="1:22" x14ac:dyDescent="0.25">
      <c r="A328" s="45" t="s">
        <v>2371</v>
      </c>
      <c r="B328" s="39" t="s">
        <v>2011</v>
      </c>
      <c r="C328" s="105"/>
      <c r="D328" s="105">
        <v>90</v>
      </c>
      <c r="E328" s="105">
        <f t="shared" si="8"/>
        <v>90</v>
      </c>
      <c r="F328" s="121">
        <v>9.1867965844435573E-2</v>
      </c>
      <c r="G328" s="138"/>
      <c r="H328" s="138"/>
      <c r="I328" s="138"/>
      <c r="J328" s="138"/>
      <c r="K328" s="138"/>
      <c r="L328" s="138"/>
      <c r="M328" s="138"/>
      <c r="N328" s="138"/>
      <c r="O328" s="138"/>
      <c r="P328" s="138"/>
      <c r="Q328" s="138"/>
      <c r="R328" s="138"/>
      <c r="S328" s="138"/>
      <c r="T328" s="131">
        <f t="shared" si="9"/>
        <v>0</v>
      </c>
      <c r="U328" s="138"/>
      <c r="V328" s="1"/>
    </row>
    <row r="329" spans="1:22" x14ac:dyDescent="0.25">
      <c r="A329" s="45" t="s">
        <v>2372</v>
      </c>
      <c r="B329" s="39" t="s">
        <v>2012</v>
      </c>
      <c r="C329" s="105">
        <v>124</v>
      </c>
      <c r="D329" s="105">
        <v>60</v>
      </c>
      <c r="E329" s="105">
        <f t="shared" si="8"/>
        <v>92</v>
      </c>
      <c r="F329" s="121">
        <v>5.4680423315641173E-4</v>
      </c>
      <c r="G329" s="138"/>
      <c r="H329" s="138"/>
      <c r="I329" s="138"/>
      <c r="J329" s="138"/>
      <c r="K329" s="138"/>
      <c r="L329" s="138"/>
      <c r="M329" s="138"/>
      <c r="N329" s="138"/>
      <c r="O329" s="138"/>
      <c r="P329" s="138"/>
      <c r="Q329" s="138"/>
      <c r="R329" s="138"/>
      <c r="S329" s="138"/>
      <c r="T329" s="131">
        <f t="shared" si="9"/>
        <v>0</v>
      </c>
      <c r="U329" s="138"/>
      <c r="V329" s="1"/>
    </row>
    <row r="330" spans="1:22" x14ac:dyDescent="0.25">
      <c r="A330" s="45" t="s">
        <v>2373</v>
      </c>
      <c r="B330" s="39" t="s">
        <v>2013</v>
      </c>
      <c r="C330" s="105">
        <v>168</v>
      </c>
      <c r="D330" s="105">
        <v>17</v>
      </c>
      <c r="E330" s="105">
        <f t="shared" ref="E330:E393" si="10">AVERAGE(C330:D330)</f>
        <v>92.5</v>
      </c>
      <c r="F330" s="121">
        <v>6.8061493553744856E-2</v>
      </c>
      <c r="G330" s="138"/>
      <c r="H330" s="138"/>
      <c r="I330" s="138"/>
      <c r="J330" s="138"/>
      <c r="K330" s="138"/>
      <c r="L330" s="138"/>
      <c r="M330" s="138"/>
      <c r="N330" s="138"/>
      <c r="O330" s="138"/>
      <c r="P330" s="138"/>
      <c r="Q330" s="138"/>
      <c r="R330" s="138"/>
      <c r="S330" s="138"/>
      <c r="T330" s="131">
        <f t="shared" ref="T330:T393" si="11">S330*E330</f>
        <v>0</v>
      </c>
      <c r="U330" s="138"/>
      <c r="V330" s="1"/>
    </row>
    <row r="331" spans="1:22" x14ac:dyDescent="0.25">
      <c r="A331" s="45" t="s">
        <v>2374</v>
      </c>
      <c r="B331" s="39" t="s">
        <v>2014</v>
      </c>
      <c r="C331" s="105"/>
      <c r="D331" s="105">
        <v>20</v>
      </c>
      <c r="E331" s="105">
        <f t="shared" si="10"/>
        <v>20</v>
      </c>
      <c r="F331" s="121">
        <v>6.2409212270903161E-3</v>
      </c>
      <c r="G331" s="138"/>
      <c r="H331" s="138"/>
      <c r="I331" s="138"/>
      <c r="J331" s="138"/>
      <c r="K331" s="138"/>
      <c r="L331" s="138"/>
      <c r="M331" s="138"/>
      <c r="N331" s="138"/>
      <c r="O331" s="138"/>
      <c r="P331" s="138"/>
      <c r="Q331" s="138"/>
      <c r="R331" s="138"/>
      <c r="S331" s="138"/>
      <c r="T331" s="131">
        <f t="shared" si="11"/>
        <v>0</v>
      </c>
      <c r="U331" s="138"/>
      <c r="V331" s="1"/>
    </row>
    <row r="332" spans="1:22" x14ac:dyDescent="0.25">
      <c r="A332" s="45" t="s">
        <v>2375</v>
      </c>
      <c r="B332" s="39" t="s">
        <v>2015</v>
      </c>
      <c r="C332" s="105">
        <v>4</v>
      </c>
      <c r="D332" s="105">
        <v>3</v>
      </c>
      <c r="E332" s="105">
        <f t="shared" si="10"/>
        <v>3.5</v>
      </c>
      <c r="F332" s="121">
        <v>4.8301853988860551E-3</v>
      </c>
      <c r="G332" s="138"/>
      <c r="H332" s="138"/>
      <c r="I332" s="138"/>
      <c r="J332" s="138"/>
      <c r="K332" s="138"/>
      <c r="L332" s="138"/>
      <c r="M332" s="138"/>
      <c r="N332" s="138"/>
      <c r="O332" s="138"/>
      <c r="P332" s="138"/>
      <c r="Q332" s="138"/>
      <c r="R332" s="138"/>
      <c r="S332" s="138"/>
      <c r="T332" s="131">
        <f t="shared" si="11"/>
        <v>0</v>
      </c>
      <c r="U332" s="138"/>
      <c r="V332" s="1"/>
    </row>
    <row r="333" spans="1:22" x14ac:dyDescent="0.25">
      <c r="A333" s="45" t="s">
        <v>2376</v>
      </c>
      <c r="B333" s="39" t="s">
        <v>2016</v>
      </c>
      <c r="C333" s="105">
        <v>2</v>
      </c>
      <c r="D333" s="105">
        <v>2</v>
      </c>
      <c r="E333" s="105">
        <f t="shared" si="10"/>
        <v>2</v>
      </c>
      <c r="F333" s="121">
        <v>1.8994340746458368E-3</v>
      </c>
      <c r="G333" s="138"/>
      <c r="H333" s="138"/>
      <c r="I333" s="138"/>
      <c r="J333" s="138"/>
      <c r="K333" s="138"/>
      <c r="L333" s="138"/>
      <c r="M333" s="138"/>
      <c r="N333" s="138"/>
      <c r="O333" s="138"/>
      <c r="P333" s="138"/>
      <c r="Q333" s="138"/>
      <c r="R333" s="138"/>
      <c r="S333" s="138"/>
      <c r="T333" s="131">
        <f t="shared" si="11"/>
        <v>0</v>
      </c>
      <c r="U333" s="138"/>
      <c r="V333" s="1"/>
    </row>
    <row r="334" spans="1:22" x14ac:dyDescent="0.25">
      <c r="A334" s="45" t="s">
        <v>2377</v>
      </c>
      <c r="B334" s="39" t="s">
        <v>2017</v>
      </c>
      <c r="C334" s="105"/>
      <c r="D334" s="105">
        <v>4</v>
      </c>
      <c r="E334" s="105">
        <f t="shared" si="10"/>
        <v>4</v>
      </c>
      <c r="F334" s="121">
        <v>2.9892206623388206E-4</v>
      </c>
      <c r="G334" s="138"/>
      <c r="H334" s="138"/>
      <c r="I334" s="138"/>
      <c r="J334" s="138"/>
      <c r="K334" s="138"/>
      <c r="L334" s="138"/>
      <c r="M334" s="138"/>
      <c r="N334" s="138"/>
      <c r="O334" s="138"/>
      <c r="P334" s="138"/>
      <c r="Q334" s="138"/>
      <c r="R334" s="138"/>
      <c r="S334" s="138"/>
      <c r="T334" s="131">
        <f t="shared" si="11"/>
        <v>0</v>
      </c>
      <c r="U334" s="138"/>
      <c r="V334" s="1"/>
    </row>
    <row r="335" spans="1:22" x14ac:dyDescent="0.25">
      <c r="A335" s="45" t="s">
        <v>2378</v>
      </c>
      <c r="B335" s="39" t="s">
        <v>2018</v>
      </c>
      <c r="C335" s="105">
        <v>12</v>
      </c>
      <c r="D335" s="105">
        <v>12</v>
      </c>
      <c r="E335" s="105">
        <f t="shared" si="10"/>
        <v>12</v>
      </c>
      <c r="F335" s="121">
        <v>1.9455049004826749E-2</v>
      </c>
      <c r="G335" s="138"/>
      <c r="H335" s="138"/>
      <c r="I335" s="138"/>
      <c r="J335" s="138"/>
      <c r="K335" s="138"/>
      <c r="L335" s="138"/>
      <c r="M335" s="138"/>
      <c r="N335" s="138"/>
      <c r="O335" s="138"/>
      <c r="P335" s="138"/>
      <c r="Q335" s="138"/>
      <c r="R335" s="138"/>
      <c r="S335" s="138"/>
      <c r="T335" s="131">
        <f t="shared" si="11"/>
        <v>0</v>
      </c>
      <c r="U335" s="138"/>
      <c r="V335" s="1"/>
    </row>
    <row r="336" spans="1:22" x14ac:dyDescent="0.25">
      <c r="A336" s="45" t="s">
        <v>2379</v>
      </c>
      <c r="B336" s="39" t="s">
        <v>2019</v>
      </c>
      <c r="C336" s="105">
        <v>4</v>
      </c>
      <c r="D336" s="105">
        <v>3</v>
      </c>
      <c r="E336" s="105">
        <f t="shared" si="10"/>
        <v>3.5</v>
      </c>
      <c r="F336" s="121">
        <v>1.9634553576731483E-3</v>
      </c>
      <c r="G336" s="138"/>
      <c r="H336" s="138"/>
      <c r="I336" s="138"/>
      <c r="J336" s="138"/>
      <c r="K336" s="138"/>
      <c r="L336" s="138"/>
      <c r="M336" s="138"/>
      <c r="N336" s="138"/>
      <c r="O336" s="138"/>
      <c r="P336" s="138"/>
      <c r="Q336" s="138"/>
      <c r="R336" s="138"/>
      <c r="S336" s="138"/>
      <c r="T336" s="131">
        <f t="shared" si="11"/>
        <v>0</v>
      </c>
      <c r="U336" s="138"/>
      <c r="V336" s="1"/>
    </row>
    <row r="337" spans="1:22" x14ac:dyDescent="0.25">
      <c r="A337" s="45" t="s">
        <v>2380</v>
      </c>
      <c r="B337" s="39" t="s">
        <v>2020</v>
      </c>
      <c r="C337" s="105">
        <v>1</v>
      </c>
      <c r="D337" s="105">
        <v>2</v>
      </c>
      <c r="E337" s="105">
        <f t="shared" si="10"/>
        <v>1.5</v>
      </c>
      <c r="F337" s="121">
        <v>2.3570540140463174E-3</v>
      </c>
      <c r="G337" s="138"/>
      <c r="H337" s="138"/>
      <c r="I337" s="138"/>
      <c r="J337" s="138"/>
      <c r="K337" s="138"/>
      <c r="L337" s="138"/>
      <c r="M337" s="138"/>
      <c r="N337" s="138"/>
      <c r="O337" s="138"/>
      <c r="P337" s="138"/>
      <c r="Q337" s="138"/>
      <c r="R337" s="138"/>
      <c r="S337" s="138"/>
      <c r="T337" s="131">
        <f t="shared" si="11"/>
        <v>0</v>
      </c>
      <c r="U337" s="138"/>
      <c r="V337" s="1"/>
    </row>
    <row r="338" spans="1:22" x14ac:dyDescent="0.25">
      <c r="A338" s="45">
        <v>240232</v>
      </c>
      <c r="B338" s="39" t="s">
        <v>2021</v>
      </c>
      <c r="C338" s="105">
        <v>1</v>
      </c>
      <c r="D338" s="105">
        <v>7</v>
      </c>
      <c r="E338" s="105">
        <f t="shared" si="10"/>
        <v>4</v>
      </c>
      <c r="F338" s="121">
        <v>8.6958173582180168E-5</v>
      </c>
      <c r="G338" s="138"/>
      <c r="H338" s="138"/>
      <c r="I338" s="138"/>
      <c r="J338" s="138"/>
      <c r="K338" s="138"/>
      <c r="L338" s="138"/>
      <c r="M338" s="138"/>
      <c r="N338" s="138"/>
      <c r="O338" s="138"/>
      <c r="P338" s="138"/>
      <c r="Q338" s="138"/>
      <c r="R338" s="138"/>
      <c r="S338" s="138"/>
      <c r="T338" s="131">
        <f t="shared" si="11"/>
        <v>0</v>
      </c>
      <c r="U338" s="138"/>
      <c r="V338" s="1"/>
    </row>
    <row r="339" spans="1:22" x14ac:dyDescent="0.25">
      <c r="A339" s="45" t="s">
        <v>2381</v>
      </c>
      <c r="B339" s="39" t="s">
        <v>2022</v>
      </c>
      <c r="C339" s="105"/>
      <c r="D339" s="105">
        <v>2</v>
      </c>
      <c r="E339" s="105">
        <f t="shared" si="10"/>
        <v>2</v>
      </c>
      <c r="F339" s="121">
        <v>4.6770119206661822E-3</v>
      </c>
      <c r="G339" s="138"/>
      <c r="H339" s="138"/>
      <c r="I339" s="138"/>
      <c r="J339" s="138"/>
      <c r="K339" s="138"/>
      <c r="L339" s="138"/>
      <c r="M339" s="138"/>
      <c r="N339" s="138"/>
      <c r="O339" s="138"/>
      <c r="P339" s="138"/>
      <c r="Q339" s="138"/>
      <c r="R339" s="138"/>
      <c r="S339" s="138"/>
      <c r="T339" s="131">
        <f t="shared" si="11"/>
        <v>0</v>
      </c>
      <c r="U339" s="138"/>
      <c r="V339" s="1"/>
    </row>
    <row r="340" spans="1:22" x14ac:dyDescent="0.25">
      <c r="A340" s="45" t="s">
        <v>2382</v>
      </c>
      <c r="B340" s="39" t="s">
        <v>2023</v>
      </c>
      <c r="C340" s="105"/>
      <c r="D340" s="105">
        <v>6</v>
      </c>
      <c r="E340" s="105">
        <f t="shared" si="10"/>
        <v>6</v>
      </c>
      <c r="F340" s="121">
        <v>3.7236827745944653E-2</v>
      </c>
      <c r="G340" s="138"/>
      <c r="H340" s="138"/>
      <c r="I340" s="138"/>
      <c r="J340" s="138"/>
      <c r="K340" s="138"/>
      <c r="L340" s="138"/>
      <c r="M340" s="138"/>
      <c r="N340" s="138"/>
      <c r="O340" s="138"/>
      <c r="P340" s="138"/>
      <c r="Q340" s="138"/>
      <c r="R340" s="138"/>
      <c r="S340" s="138"/>
      <c r="T340" s="131">
        <f t="shared" si="11"/>
        <v>0</v>
      </c>
      <c r="U340" s="138"/>
      <c r="V340" s="1"/>
    </row>
    <row r="341" spans="1:22" x14ac:dyDescent="0.25">
      <c r="A341" s="45" t="s">
        <v>2383</v>
      </c>
      <c r="B341" s="39" t="s">
        <v>2024</v>
      </c>
      <c r="C341" s="105">
        <v>1</v>
      </c>
      <c r="D341" s="105">
        <v>2</v>
      </c>
      <c r="E341" s="105">
        <f t="shared" si="10"/>
        <v>1.5</v>
      </c>
      <c r="F341" s="121">
        <v>8.9399691532756763E-4</v>
      </c>
      <c r="G341" s="138"/>
      <c r="H341" s="138"/>
      <c r="I341" s="138"/>
      <c r="J341" s="138"/>
      <c r="K341" s="138"/>
      <c r="L341" s="138"/>
      <c r="M341" s="138"/>
      <c r="N341" s="138"/>
      <c r="O341" s="138"/>
      <c r="P341" s="138"/>
      <c r="Q341" s="138"/>
      <c r="R341" s="138"/>
      <c r="S341" s="138"/>
      <c r="T341" s="131">
        <f t="shared" si="11"/>
        <v>0</v>
      </c>
      <c r="U341" s="138"/>
      <c r="V341" s="1"/>
    </row>
    <row r="342" spans="1:22" x14ac:dyDescent="0.25">
      <c r="A342" s="45">
        <v>225086</v>
      </c>
      <c r="B342" s="39" t="s">
        <v>2025</v>
      </c>
      <c r="C342" s="105"/>
      <c r="D342" s="105">
        <v>2</v>
      </c>
      <c r="E342" s="105">
        <f t="shared" si="10"/>
        <v>2</v>
      </c>
      <c r="F342" s="121">
        <v>5.2886895453214337E-4</v>
      </c>
      <c r="G342" s="138"/>
      <c r="H342" s="138"/>
      <c r="I342" s="138"/>
      <c r="J342" s="138"/>
      <c r="K342" s="138"/>
      <c r="L342" s="138"/>
      <c r="M342" s="138"/>
      <c r="N342" s="138"/>
      <c r="O342" s="138"/>
      <c r="P342" s="138"/>
      <c r="Q342" s="138"/>
      <c r="R342" s="138"/>
      <c r="S342" s="138"/>
      <c r="T342" s="131">
        <f t="shared" si="11"/>
        <v>0</v>
      </c>
      <c r="U342" s="138"/>
      <c r="V342" s="1"/>
    </row>
    <row r="343" spans="1:22" x14ac:dyDescent="0.25">
      <c r="A343" s="45" t="s">
        <v>2384</v>
      </c>
      <c r="B343" s="39" t="s">
        <v>2026</v>
      </c>
      <c r="C343" s="105"/>
      <c r="D343" s="105">
        <v>2</v>
      </c>
      <c r="E343" s="105">
        <f t="shared" si="10"/>
        <v>2</v>
      </c>
      <c r="F343" s="121">
        <v>6.0201812479970882E-4</v>
      </c>
      <c r="G343" s="138"/>
      <c r="H343" s="138"/>
      <c r="I343" s="138"/>
      <c r="J343" s="138"/>
      <c r="K343" s="138"/>
      <c r="L343" s="138"/>
      <c r="M343" s="138"/>
      <c r="N343" s="138"/>
      <c r="O343" s="138"/>
      <c r="P343" s="138"/>
      <c r="Q343" s="138"/>
      <c r="R343" s="138"/>
      <c r="S343" s="138"/>
      <c r="T343" s="131">
        <f t="shared" si="11"/>
        <v>0</v>
      </c>
      <c r="U343" s="138"/>
      <c r="V343" s="1"/>
    </row>
    <row r="344" spans="1:22" x14ac:dyDescent="0.25">
      <c r="A344" s="45" t="s">
        <v>2385</v>
      </c>
      <c r="B344" s="39" t="s">
        <v>2027</v>
      </c>
      <c r="C344" s="105">
        <v>1</v>
      </c>
      <c r="D344" s="105">
        <v>2</v>
      </c>
      <c r="E344" s="105">
        <f t="shared" si="10"/>
        <v>1.5</v>
      </c>
      <c r="F344" s="121">
        <v>3.197822323444561E-3</v>
      </c>
      <c r="G344" s="138"/>
      <c r="H344" s="138"/>
      <c r="I344" s="138"/>
      <c r="J344" s="138"/>
      <c r="K344" s="138"/>
      <c r="L344" s="138"/>
      <c r="M344" s="138"/>
      <c r="N344" s="138"/>
      <c r="O344" s="138"/>
      <c r="P344" s="138"/>
      <c r="Q344" s="138"/>
      <c r="R344" s="138"/>
      <c r="S344" s="138"/>
      <c r="T344" s="131">
        <f t="shared" si="11"/>
        <v>0</v>
      </c>
      <c r="U344" s="138"/>
      <c r="V344" s="1"/>
    </row>
    <row r="345" spans="1:22" x14ac:dyDescent="0.25">
      <c r="A345" s="45" t="s">
        <v>2386</v>
      </c>
      <c r="B345" s="39" t="s">
        <v>2028</v>
      </c>
      <c r="C345" s="105">
        <v>32</v>
      </c>
      <c r="D345" s="105">
        <v>8</v>
      </c>
      <c r="E345" s="105">
        <f t="shared" si="10"/>
        <v>20</v>
      </c>
      <c r="F345" s="121">
        <v>1.9529467968502554E-2</v>
      </c>
      <c r="G345" s="138"/>
      <c r="H345" s="138"/>
      <c r="I345" s="138"/>
      <c r="J345" s="138"/>
      <c r="K345" s="138"/>
      <c r="L345" s="138"/>
      <c r="M345" s="138"/>
      <c r="N345" s="138"/>
      <c r="O345" s="138"/>
      <c r="P345" s="138"/>
      <c r="Q345" s="138"/>
      <c r="R345" s="138"/>
      <c r="S345" s="138"/>
      <c r="T345" s="131">
        <f t="shared" si="11"/>
        <v>0</v>
      </c>
      <c r="U345" s="138"/>
      <c r="V345" s="1"/>
    </row>
    <row r="346" spans="1:22" x14ac:dyDescent="0.25">
      <c r="A346" s="45" t="s">
        <v>2387</v>
      </c>
      <c r="B346" s="39" t="s">
        <v>2029</v>
      </c>
      <c r="C346" s="105"/>
      <c r="D346" s="105">
        <v>2</v>
      </c>
      <c r="E346" s="105">
        <f t="shared" si="10"/>
        <v>2</v>
      </c>
      <c r="F346" s="121">
        <v>8.8563555248312724E-4</v>
      </c>
      <c r="G346" s="138"/>
      <c r="H346" s="138"/>
      <c r="I346" s="138"/>
      <c r="J346" s="138"/>
      <c r="K346" s="138"/>
      <c r="L346" s="138"/>
      <c r="M346" s="138"/>
      <c r="N346" s="138"/>
      <c r="O346" s="138"/>
      <c r="P346" s="138"/>
      <c r="Q346" s="138"/>
      <c r="R346" s="138"/>
      <c r="S346" s="138"/>
      <c r="T346" s="131">
        <f t="shared" si="11"/>
        <v>0</v>
      </c>
      <c r="U346" s="138"/>
      <c r="V346" s="1"/>
    </row>
    <row r="347" spans="1:22" x14ac:dyDescent="0.25">
      <c r="A347" s="45" t="s">
        <v>2388</v>
      </c>
      <c r="B347" s="39" t="s">
        <v>2030</v>
      </c>
      <c r="C347" s="105">
        <v>2</v>
      </c>
      <c r="D347" s="105">
        <v>5</v>
      </c>
      <c r="E347" s="105">
        <f t="shared" si="10"/>
        <v>3.5</v>
      </c>
      <c r="F347" s="121">
        <v>7.2576629489742664E-6</v>
      </c>
      <c r="G347" s="138"/>
      <c r="H347" s="138"/>
      <c r="I347" s="138"/>
      <c r="J347" s="138"/>
      <c r="K347" s="138"/>
      <c r="L347" s="138"/>
      <c r="M347" s="138"/>
      <c r="N347" s="138"/>
      <c r="O347" s="138"/>
      <c r="P347" s="138"/>
      <c r="Q347" s="138"/>
      <c r="R347" s="138"/>
      <c r="S347" s="138"/>
      <c r="T347" s="131">
        <f t="shared" si="11"/>
        <v>0</v>
      </c>
      <c r="U347" s="138"/>
      <c r="V347" s="1"/>
    </row>
    <row r="348" spans="1:22" x14ac:dyDescent="0.25">
      <c r="A348" s="45" t="s">
        <v>2389</v>
      </c>
      <c r="B348" s="39" t="s">
        <v>2031</v>
      </c>
      <c r="C348" s="105">
        <v>110</v>
      </c>
      <c r="D348" s="105">
        <v>16</v>
      </c>
      <c r="E348" s="105">
        <f t="shared" si="10"/>
        <v>63</v>
      </c>
      <c r="F348" s="121">
        <v>3.4807845150544442E-2</v>
      </c>
      <c r="G348" s="138"/>
      <c r="H348" s="138"/>
      <c r="I348" s="138"/>
      <c r="J348" s="138"/>
      <c r="K348" s="138"/>
      <c r="L348" s="138"/>
      <c r="M348" s="138"/>
      <c r="N348" s="138"/>
      <c r="O348" s="138"/>
      <c r="P348" s="138"/>
      <c r="Q348" s="138"/>
      <c r="R348" s="138"/>
      <c r="S348" s="138"/>
      <c r="T348" s="131">
        <f t="shared" si="11"/>
        <v>0</v>
      </c>
      <c r="U348" s="138"/>
      <c r="V348" s="1"/>
    </row>
    <row r="349" spans="1:22" x14ac:dyDescent="0.25">
      <c r="A349" s="45" t="s">
        <v>2390</v>
      </c>
      <c r="B349" s="39" t="s">
        <v>2032</v>
      </c>
      <c r="C349" s="105"/>
      <c r="D349" s="105">
        <v>2</v>
      </c>
      <c r="E349" s="105">
        <f t="shared" si="10"/>
        <v>2</v>
      </c>
      <c r="F349" s="121">
        <v>2.7595708149985585E-3</v>
      </c>
      <c r="G349" s="138"/>
      <c r="H349" s="138"/>
      <c r="I349" s="138"/>
      <c r="J349" s="138"/>
      <c r="K349" s="138"/>
      <c r="L349" s="138"/>
      <c r="M349" s="138"/>
      <c r="N349" s="138"/>
      <c r="O349" s="138"/>
      <c r="P349" s="138"/>
      <c r="Q349" s="138"/>
      <c r="R349" s="138"/>
      <c r="S349" s="138"/>
      <c r="T349" s="131">
        <f t="shared" si="11"/>
        <v>0</v>
      </c>
      <c r="U349" s="138"/>
      <c r="V349" s="1"/>
    </row>
    <row r="350" spans="1:22" x14ac:dyDescent="0.25">
      <c r="A350" s="45" t="s">
        <v>2391</v>
      </c>
      <c r="B350" s="39" t="s">
        <v>2033</v>
      </c>
      <c r="C350" s="105">
        <v>2</v>
      </c>
      <c r="D350" s="105">
        <v>8</v>
      </c>
      <c r="E350" s="105">
        <f t="shared" si="10"/>
        <v>5</v>
      </c>
      <c r="F350" s="121">
        <v>9.0302718719956316E-5</v>
      </c>
      <c r="G350" s="138"/>
      <c r="H350" s="138"/>
      <c r="I350" s="138"/>
      <c r="J350" s="138"/>
      <c r="K350" s="138"/>
      <c r="L350" s="138"/>
      <c r="M350" s="138"/>
      <c r="N350" s="138"/>
      <c r="O350" s="138"/>
      <c r="P350" s="138"/>
      <c r="Q350" s="138"/>
      <c r="R350" s="138"/>
      <c r="S350" s="138"/>
      <c r="T350" s="131">
        <f t="shared" si="11"/>
        <v>0</v>
      </c>
      <c r="U350" s="138"/>
      <c r="V350" s="1"/>
    </row>
    <row r="351" spans="1:22" x14ac:dyDescent="0.25">
      <c r="A351" s="45" t="s">
        <v>2392</v>
      </c>
      <c r="B351" s="39" t="s">
        <v>2034</v>
      </c>
      <c r="C351" s="105"/>
      <c r="D351" s="105">
        <v>4</v>
      </c>
      <c r="E351" s="105">
        <f t="shared" si="10"/>
        <v>4</v>
      </c>
      <c r="F351" s="121">
        <v>3.7405392820888573E-4</v>
      </c>
      <c r="G351" s="138"/>
      <c r="H351" s="138"/>
      <c r="I351" s="138"/>
      <c r="J351" s="138"/>
      <c r="K351" s="138"/>
      <c r="L351" s="138"/>
      <c r="M351" s="138"/>
      <c r="N351" s="138"/>
      <c r="O351" s="138"/>
      <c r="P351" s="138"/>
      <c r="Q351" s="138"/>
      <c r="R351" s="138"/>
      <c r="S351" s="138"/>
      <c r="T351" s="131">
        <f t="shared" si="11"/>
        <v>0</v>
      </c>
      <c r="U351" s="138"/>
      <c r="V351" s="1"/>
    </row>
    <row r="352" spans="1:22" x14ac:dyDescent="0.25">
      <c r="A352" s="45" t="s">
        <v>2393</v>
      </c>
      <c r="B352" s="39" t="s">
        <v>2035</v>
      </c>
      <c r="C352" s="105"/>
      <c r="D352" s="105">
        <v>3</v>
      </c>
      <c r="E352" s="105">
        <f t="shared" si="10"/>
        <v>3</v>
      </c>
      <c r="F352" s="121">
        <v>3.6737955393193965E-3</v>
      </c>
      <c r="G352" s="138"/>
      <c r="H352" s="138"/>
      <c r="I352" s="138"/>
      <c r="J352" s="138"/>
      <c r="K352" s="138"/>
      <c r="L352" s="138"/>
      <c r="M352" s="138"/>
      <c r="N352" s="138"/>
      <c r="O352" s="138"/>
      <c r="P352" s="138"/>
      <c r="Q352" s="138"/>
      <c r="R352" s="138"/>
      <c r="S352" s="138"/>
      <c r="T352" s="131">
        <f t="shared" si="11"/>
        <v>0</v>
      </c>
      <c r="U352" s="138"/>
      <c r="V352" s="1"/>
    </row>
    <row r="353" spans="1:22" x14ac:dyDescent="0.25">
      <c r="A353" s="45" t="s">
        <v>2394</v>
      </c>
      <c r="B353" s="39" t="s">
        <v>2036</v>
      </c>
      <c r="C353" s="105">
        <v>2</v>
      </c>
      <c r="D353" s="105">
        <v>3</v>
      </c>
      <c r="E353" s="105">
        <f t="shared" si="10"/>
        <v>2.5</v>
      </c>
      <c r="F353" s="121">
        <v>1.168918525652768E-3</v>
      </c>
      <c r="G353" s="138"/>
      <c r="H353" s="138"/>
      <c r="I353" s="138"/>
      <c r="J353" s="138"/>
      <c r="K353" s="138"/>
      <c r="L353" s="138"/>
      <c r="M353" s="138"/>
      <c r="N353" s="138"/>
      <c r="O353" s="138"/>
      <c r="P353" s="138"/>
      <c r="Q353" s="138"/>
      <c r="R353" s="138"/>
      <c r="S353" s="138"/>
      <c r="T353" s="131">
        <f t="shared" si="11"/>
        <v>0</v>
      </c>
      <c r="U353" s="138"/>
      <c r="V353" s="1"/>
    </row>
    <row r="354" spans="1:22" x14ac:dyDescent="0.25">
      <c r="A354" s="45" t="s">
        <v>2395</v>
      </c>
      <c r="B354" s="39" t="s">
        <v>2037</v>
      </c>
      <c r="C354" s="105">
        <v>1</v>
      </c>
      <c r="D354" s="105">
        <v>2</v>
      </c>
      <c r="E354" s="105">
        <f t="shared" si="10"/>
        <v>1.5</v>
      </c>
      <c r="F354" s="121">
        <v>3.8107747299821569E-4</v>
      </c>
      <c r="G354" s="138"/>
      <c r="H354" s="138"/>
      <c r="I354" s="138"/>
      <c r="J354" s="138"/>
      <c r="K354" s="138"/>
      <c r="L354" s="138"/>
      <c r="M354" s="138"/>
      <c r="N354" s="138"/>
      <c r="O354" s="138"/>
      <c r="P354" s="138"/>
      <c r="Q354" s="138"/>
      <c r="R354" s="138"/>
      <c r="S354" s="138"/>
      <c r="T354" s="131">
        <f t="shared" si="11"/>
        <v>0</v>
      </c>
      <c r="U354" s="138"/>
      <c r="V354" s="1"/>
    </row>
    <row r="355" spans="1:22" x14ac:dyDescent="0.25">
      <c r="A355" s="45" t="s">
        <v>2396</v>
      </c>
      <c r="B355" s="39" t="s">
        <v>2038</v>
      </c>
      <c r="C355" s="105"/>
      <c r="D355" s="105">
        <v>2</v>
      </c>
      <c r="E355" s="105">
        <f t="shared" si="10"/>
        <v>2</v>
      </c>
      <c r="F355" s="121">
        <v>9.6055336356931317E-4</v>
      </c>
      <c r="G355" s="138"/>
      <c r="H355" s="138"/>
      <c r="I355" s="138"/>
      <c r="J355" s="138"/>
      <c r="K355" s="138"/>
      <c r="L355" s="138"/>
      <c r="M355" s="138"/>
      <c r="N355" s="138"/>
      <c r="O355" s="138"/>
      <c r="P355" s="138"/>
      <c r="Q355" s="138"/>
      <c r="R355" s="138"/>
      <c r="S355" s="138"/>
      <c r="T355" s="131">
        <f t="shared" si="11"/>
        <v>0</v>
      </c>
      <c r="U355" s="138"/>
      <c r="V355" s="1"/>
    </row>
    <row r="356" spans="1:22" x14ac:dyDescent="0.25">
      <c r="A356" s="45" t="s">
        <v>2397</v>
      </c>
      <c r="B356" s="39" t="s">
        <v>2039</v>
      </c>
      <c r="C356" s="105"/>
      <c r="D356" s="105">
        <v>6</v>
      </c>
      <c r="E356" s="105">
        <f t="shared" si="10"/>
        <v>6</v>
      </c>
      <c r="F356" s="121">
        <v>1.3240997513250093E-2</v>
      </c>
      <c r="G356" s="138"/>
      <c r="H356" s="138"/>
      <c r="I356" s="138"/>
      <c r="J356" s="138"/>
      <c r="K356" s="138"/>
      <c r="L356" s="138"/>
      <c r="M356" s="138"/>
      <c r="N356" s="138"/>
      <c r="O356" s="138"/>
      <c r="P356" s="138"/>
      <c r="Q356" s="138"/>
      <c r="R356" s="138"/>
      <c r="S356" s="138"/>
      <c r="T356" s="131">
        <f t="shared" si="11"/>
        <v>0</v>
      </c>
      <c r="U356" s="138"/>
      <c r="V356" s="1"/>
    </row>
    <row r="357" spans="1:22" x14ac:dyDescent="0.25">
      <c r="A357" s="45" t="s">
        <v>2398</v>
      </c>
      <c r="B357" s="39" t="s">
        <v>2040</v>
      </c>
      <c r="C357" s="105"/>
      <c r="D357" s="105">
        <v>2</v>
      </c>
      <c r="E357" s="105">
        <f t="shared" si="10"/>
        <v>2</v>
      </c>
      <c r="F357" s="121">
        <v>4.5871286872685912E-3</v>
      </c>
      <c r="G357" s="138"/>
      <c r="H357" s="138"/>
      <c r="I357" s="138"/>
      <c r="J357" s="138"/>
      <c r="K357" s="138"/>
      <c r="L357" s="138"/>
      <c r="M357" s="138"/>
      <c r="N357" s="138"/>
      <c r="O357" s="138"/>
      <c r="P357" s="138"/>
      <c r="Q357" s="138"/>
      <c r="R357" s="138"/>
      <c r="S357" s="138"/>
      <c r="T357" s="131">
        <f t="shared" si="11"/>
        <v>0</v>
      </c>
      <c r="U357" s="138"/>
      <c r="V357" s="1"/>
    </row>
    <row r="358" spans="1:22" x14ac:dyDescent="0.25">
      <c r="A358" s="45" t="s">
        <v>2399</v>
      </c>
      <c r="B358" s="39" t="s">
        <v>2041</v>
      </c>
      <c r="C358" s="105">
        <v>3</v>
      </c>
      <c r="D358" s="105">
        <v>2</v>
      </c>
      <c r="E358" s="105">
        <f t="shared" si="10"/>
        <v>2.5</v>
      </c>
      <c r="F358" s="121">
        <v>5.5184994773306642E-5</v>
      </c>
      <c r="G358" s="138"/>
      <c r="H358" s="138"/>
      <c r="I358" s="138"/>
      <c r="J358" s="138"/>
      <c r="K358" s="138"/>
      <c r="L358" s="138"/>
      <c r="M358" s="138"/>
      <c r="N358" s="138"/>
      <c r="O358" s="138"/>
      <c r="P358" s="138"/>
      <c r="Q358" s="138"/>
      <c r="R358" s="138"/>
      <c r="S358" s="138"/>
      <c r="T358" s="131">
        <f t="shared" si="11"/>
        <v>0</v>
      </c>
      <c r="U358" s="138"/>
      <c r="V358" s="1"/>
    </row>
    <row r="359" spans="1:22" x14ac:dyDescent="0.25">
      <c r="A359" s="45">
        <v>148201</v>
      </c>
      <c r="B359" s="39" t="s">
        <v>2042</v>
      </c>
      <c r="C359" s="105"/>
      <c r="D359" s="105">
        <v>11</v>
      </c>
      <c r="E359" s="105">
        <f t="shared" si="10"/>
        <v>11</v>
      </c>
      <c r="F359" s="121">
        <v>3.6201356571289163E-4</v>
      </c>
      <c r="G359" s="138"/>
      <c r="H359" s="138"/>
      <c r="I359" s="138"/>
      <c r="J359" s="138"/>
      <c r="K359" s="138"/>
      <c r="L359" s="138"/>
      <c r="M359" s="138"/>
      <c r="N359" s="138"/>
      <c r="O359" s="138"/>
      <c r="P359" s="138"/>
      <c r="Q359" s="138"/>
      <c r="R359" s="138"/>
      <c r="S359" s="138"/>
      <c r="T359" s="131">
        <f t="shared" si="11"/>
        <v>0</v>
      </c>
      <c r="U359" s="138"/>
      <c r="V359" s="1"/>
    </row>
    <row r="360" spans="1:22" x14ac:dyDescent="0.25">
      <c r="A360" s="45">
        <v>140008</v>
      </c>
      <c r="B360" s="39" t="s">
        <v>2043</v>
      </c>
      <c r="C360" s="105">
        <v>10</v>
      </c>
      <c r="D360" s="105">
        <v>6</v>
      </c>
      <c r="E360" s="105">
        <f t="shared" si="10"/>
        <v>8</v>
      </c>
      <c r="F360" s="121">
        <v>1.6160842105734405E-3</v>
      </c>
      <c r="G360" s="138"/>
      <c r="H360" s="138"/>
      <c r="I360" s="138"/>
      <c r="J360" s="138"/>
      <c r="K360" s="138"/>
      <c r="L360" s="138"/>
      <c r="M360" s="138"/>
      <c r="N360" s="138"/>
      <c r="O360" s="138"/>
      <c r="P360" s="138"/>
      <c r="Q360" s="138"/>
      <c r="R360" s="138"/>
      <c r="S360" s="138"/>
      <c r="T360" s="131">
        <f t="shared" si="11"/>
        <v>0</v>
      </c>
      <c r="U360" s="138"/>
      <c r="V360" s="1"/>
    </row>
    <row r="361" spans="1:22" x14ac:dyDescent="0.25">
      <c r="A361" s="45">
        <v>808003</v>
      </c>
      <c r="B361" s="39" t="s">
        <v>2044</v>
      </c>
      <c r="C361" s="105"/>
      <c r="D361" s="105">
        <v>13</v>
      </c>
      <c r="E361" s="105">
        <f t="shared" si="10"/>
        <v>13</v>
      </c>
      <c r="F361" s="121">
        <v>2.782661554629765E-5</v>
      </c>
      <c r="G361" s="138"/>
      <c r="H361" s="138"/>
      <c r="I361" s="138"/>
      <c r="J361" s="138"/>
      <c r="K361" s="138"/>
      <c r="L361" s="138"/>
      <c r="M361" s="138"/>
      <c r="N361" s="138"/>
      <c r="O361" s="138"/>
      <c r="P361" s="138"/>
      <c r="Q361" s="138"/>
      <c r="R361" s="138"/>
      <c r="S361" s="138"/>
      <c r="T361" s="131">
        <f t="shared" si="11"/>
        <v>0</v>
      </c>
      <c r="U361" s="138"/>
      <c r="V361" s="1"/>
    </row>
    <row r="362" spans="1:22" x14ac:dyDescent="0.25">
      <c r="A362" s="45" t="s">
        <v>2400</v>
      </c>
      <c r="B362" s="39" t="s">
        <v>2045</v>
      </c>
      <c r="C362" s="105"/>
      <c r="D362" s="105">
        <v>6</v>
      </c>
      <c r="E362" s="105">
        <f t="shared" si="10"/>
        <v>6</v>
      </c>
      <c r="F362" s="121">
        <v>1.177226375775004E-3</v>
      </c>
      <c r="G362" s="138"/>
      <c r="H362" s="138"/>
      <c r="I362" s="138"/>
      <c r="J362" s="138"/>
      <c r="K362" s="138"/>
      <c r="L362" s="138"/>
      <c r="M362" s="138"/>
      <c r="N362" s="138"/>
      <c r="O362" s="138"/>
      <c r="P362" s="138"/>
      <c r="Q362" s="138"/>
      <c r="R362" s="138"/>
      <c r="S362" s="138"/>
      <c r="T362" s="131">
        <f t="shared" si="11"/>
        <v>0</v>
      </c>
      <c r="U362" s="138"/>
      <c r="V362" s="1"/>
    </row>
    <row r="363" spans="1:22" x14ac:dyDescent="0.25">
      <c r="A363" s="45">
        <v>466008</v>
      </c>
      <c r="B363" s="39" t="s">
        <v>2046</v>
      </c>
      <c r="C363" s="105">
        <v>14</v>
      </c>
      <c r="D363" s="105">
        <v>8</v>
      </c>
      <c r="E363" s="105">
        <f t="shared" si="10"/>
        <v>11</v>
      </c>
      <c r="F363" s="121">
        <v>1.986659811839039E-4</v>
      </c>
      <c r="G363" s="138"/>
      <c r="H363" s="138"/>
      <c r="I363" s="138"/>
      <c r="J363" s="138"/>
      <c r="K363" s="138"/>
      <c r="L363" s="138"/>
      <c r="M363" s="138"/>
      <c r="N363" s="138"/>
      <c r="O363" s="138"/>
      <c r="P363" s="138"/>
      <c r="Q363" s="138"/>
      <c r="R363" s="138"/>
      <c r="S363" s="138"/>
      <c r="T363" s="131">
        <f t="shared" si="11"/>
        <v>0</v>
      </c>
      <c r="U363" s="138"/>
      <c r="V363" s="1"/>
    </row>
    <row r="364" spans="1:22" x14ac:dyDescent="0.25">
      <c r="A364" s="45">
        <v>753105</v>
      </c>
      <c r="B364" s="39" t="s">
        <v>2047</v>
      </c>
      <c r="C364" s="105"/>
      <c r="D364" s="105">
        <v>120</v>
      </c>
      <c r="E364" s="105">
        <f t="shared" si="10"/>
        <v>120</v>
      </c>
      <c r="F364" s="121">
        <v>9.6322899967953401E-2</v>
      </c>
      <c r="G364" s="138"/>
      <c r="H364" s="138"/>
      <c r="I364" s="138"/>
      <c r="J364" s="138"/>
      <c r="K364" s="138"/>
      <c r="L364" s="138"/>
      <c r="M364" s="138"/>
      <c r="N364" s="138"/>
      <c r="O364" s="138"/>
      <c r="P364" s="138"/>
      <c r="Q364" s="138"/>
      <c r="R364" s="138"/>
      <c r="S364" s="138"/>
      <c r="T364" s="131">
        <f t="shared" si="11"/>
        <v>0</v>
      </c>
      <c r="U364" s="138"/>
      <c r="V364" s="1"/>
    </row>
    <row r="365" spans="1:22" x14ac:dyDescent="0.25">
      <c r="A365" s="45" t="s">
        <v>2401</v>
      </c>
      <c r="B365" s="39" t="s">
        <v>2048</v>
      </c>
      <c r="C365" s="105">
        <v>1</v>
      </c>
      <c r="D365" s="105">
        <v>4</v>
      </c>
      <c r="E365" s="105">
        <f t="shared" si="10"/>
        <v>2.5</v>
      </c>
      <c r="F365" s="121">
        <v>6.6526347335505603E-4</v>
      </c>
      <c r="G365" s="138"/>
      <c r="H365" s="138"/>
      <c r="I365" s="138"/>
      <c r="J365" s="138"/>
      <c r="K365" s="138"/>
      <c r="L365" s="138"/>
      <c r="M365" s="138"/>
      <c r="N365" s="138"/>
      <c r="O365" s="138"/>
      <c r="P365" s="138"/>
      <c r="Q365" s="138"/>
      <c r="R365" s="138"/>
      <c r="S365" s="138"/>
      <c r="T365" s="131">
        <f t="shared" si="11"/>
        <v>0</v>
      </c>
      <c r="U365" s="138"/>
      <c r="V365" s="1"/>
    </row>
    <row r="366" spans="1:22" x14ac:dyDescent="0.25">
      <c r="A366" s="45" t="s">
        <v>2402</v>
      </c>
      <c r="B366" s="39" t="s">
        <v>2049</v>
      </c>
      <c r="C366" s="105">
        <v>1</v>
      </c>
      <c r="D366" s="105">
        <v>2</v>
      </c>
      <c r="E366" s="105">
        <f t="shared" si="10"/>
        <v>1.5</v>
      </c>
      <c r="F366" s="121">
        <v>0.11237671662927898</v>
      </c>
      <c r="G366" s="138"/>
      <c r="H366" s="138"/>
      <c r="I366" s="138"/>
      <c r="J366" s="138"/>
      <c r="K366" s="138"/>
      <c r="L366" s="138"/>
      <c r="M366" s="138"/>
      <c r="N366" s="138"/>
      <c r="O366" s="138"/>
      <c r="P366" s="138"/>
      <c r="Q366" s="138"/>
      <c r="R366" s="138"/>
      <c r="S366" s="138"/>
      <c r="T366" s="131">
        <f t="shared" si="11"/>
        <v>0</v>
      </c>
      <c r="U366" s="138"/>
      <c r="V366" s="1"/>
    </row>
    <row r="367" spans="1:22" x14ac:dyDescent="0.25">
      <c r="A367" s="45" t="s">
        <v>2403</v>
      </c>
      <c r="B367" s="39" t="s">
        <v>2050</v>
      </c>
      <c r="C367" s="105">
        <v>7</v>
      </c>
      <c r="D367" s="105">
        <v>2</v>
      </c>
      <c r="E367" s="105">
        <f t="shared" si="10"/>
        <v>4.5</v>
      </c>
      <c r="F367" s="121">
        <v>7.5252265599963591E-2</v>
      </c>
      <c r="G367" s="138"/>
      <c r="H367" s="138"/>
      <c r="I367" s="138"/>
      <c r="J367" s="138"/>
      <c r="K367" s="138"/>
      <c r="L367" s="138"/>
      <c r="M367" s="138"/>
      <c r="N367" s="138"/>
      <c r="O367" s="138"/>
      <c r="P367" s="138"/>
      <c r="Q367" s="138"/>
      <c r="R367" s="138"/>
      <c r="S367" s="138"/>
      <c r="T367" s="131">
        <f t="shared" si="11"/>
        <v>0</v>
      </c>
      <c r="U367" s="138"/>
      <c r="V367" s="1"/>
    </row>
    <row r="368" spans="1:22" x14ac:dyDescent="0.25">
      <c r="A368" s="45">
        <v>801023</v>
      </c>
      <c r="B368" s="39" t="s">
        <v>2051</v>
      </c>
      <c r="C368" s="105"/>
      <c r="D368" s="105">
        <v>240</v>
      </c>
      <c r="E368" s="105">
        <f t="shared" si="10"/>
        <v>240</v>
      </c>
      <c r="F368" s="121">
        <v>1.9264579993590682E-2</v>
      </c>
      <c r="G368" s="138"/>
      <c r="H368" s="138"/>
      <c r="I368" s="138"/>
      <c r="J368" s="138"/>
      <c r="K368" s="138"/>
      <c r="L368" s="138"/>
      <c r="M368" s="138"/>
      <c r="N368" s="138"/>
      <c r="O368" s="138"/>
      <c r="P368" s="138"/>
      <c r="Q368" s="138"/>
      <c r="R368" s="138"/>
      <c r="S368" s="138"/>
      <c r="T368" s="131">
        <f t="shared" si="11"/>
        <v>0</v>
      </c>
      <c r="U368" s="138"/>
      <c r="V368" s="1"/>
    </row>
    <row r="369" spans="1:22" x14ac:dyDescent="0.25">
      <c r="A369" s="45" t="s">
        <v>2404</v>
      </c>
      <c r="B369" s="39" t="s">
        <v>2052</v>
      </c>
      <c r="C369" s="105">
        <v>1</v>
      </c>
      <c r="D369" s="105">
        <v>2</v>
      </c>
      <c r="E369" s="105">
        <f t="shared" si="10"/>
        <v>1.5</v>
      </c>
      <c r="F369" s="121">
        <v>2.1070634367989808E-3</v>
      </c>
      <c r="G369" s="138"/>
      <c r="H369" s="138"/>
      <c r="I369" s="138"/>
      <c r="J369" s="138"/>
      <c r="K369" s="138"/>
      <c r="L369" s="138"/>
      <c r="M369" s="138"/>
      <c r="N369" s="138"/>
      <c r="O369" s="138"/>
      <c r="P369" s="138"/>
      <c r="Q369" s="138"/>
      <c r="R369" s="138"/>
      <c r="S369" s="138"/>
      <c r="T369" s="131">
        <f t="shared" si="11"/>
        <v>0</v>
      </c>
      <c r="U369" s="138"/>
      <c r="V369" s="1"/>
    </row>
    <row r="370" spans="1:22" x14ac:dyDescent="0.25">
      <c r="A370" s="45" t="s">
        <v>2405</v>
      </c>
      <c r="B370" s="39" t="s">
        <v>2053</v>
      </c>
      <c r="C370" s="105"/>
      <c r="D370" s="105">
        <v>7</v>
      </c>
      <c r="E370" s="105">
        <f t="shared" si="10"/>
        <v>7</v>
      </c>
      <c r="F370" s="121">
        <v>1.0332943859556586E-2</v>
      </c>
      <c r="G370" s="138"/>
      <c r="H370" s="138"/>
      <c r="I370" s="138"/>
      <c r="J370" s="138"/>
      <c r="K370" s="138"/>
      <c r="L370" s="138"/>
      <c r="M370" s="138"/>
      <c r="N370" s="138"/>
      <c r="O370" s="138"/>
      <c r="P370" s="138"/>
      <c r="Q370" s="138"/>
      <c r="R370" s="138"/>
      <c r="S370" s="138"/>
      <c r="T370" s="131">
        <f t="shared" si="11"/>
        <v>0</v>
      </c>
      <c r="U370" s="138"/>
      <c r="V370" s="1"/>
    </row>
    <row r="371" spans="1:22" x14ac:dyDescent="0.25">
      <c r="A371" s="45" t="s">
        <v>2406</v>
      </c>
      <c r="B371" s="39" t="s">
        <v>2054</v>
      </c>
      <c r="C371" s="105"/>
      <c r="D371" s="105">
        <v>2</v>
      </c>
      <c r="E371" s="105">
        <f t="shared" si="10"/>
        <v>2</v>
      </c>
      <c r="F371" s="121">
        <v>6.6965820566609386E-6</v>
      </c>
      <c r="G371" s="138"/>
      <c r="H371" s="138"/>
      <c r="I371" s="138"/>
      <c r="J371" s="138"/>
      <c r="K371" s="138"/>
      <c r="L371" s="138"/>
      <c r="M371" s="138"/>
      <c r="N371" s="138"/>
      <c r="O371" s="138"/>
      <c r="P371" s="138"/>
      <c r="Q371" s="138"/>
      <c r="R371" s="138"/>
      <c r="S371" s="138"/>
      <c r="T371" s="131">
        <f t="shared" si="11"/>
        <v>0</v>
      </c>
      <c r="U371" s="138"/>
      <c r="V371" s="1"/>
    </row>
    <row r="372" spans="1:22" x14ac:dyDescent="0.25">
      <c r="A372" s="45" t="s">
        <v>2407</v>
      </c>
      <c r="B372" s="39" t="s">
        <v>2055</v>
      </c>
      <c r="C372" s="105">
        <v>14</v>
      </c>
      <c r="D372" s="105">
        <v>4</v>
      </c>
      <c r="E372" s="105">
        <f t="shared" si="10"/>
        <v>9</v>
      </c>
      <c r="F372" s="121">
        <v>2.2635881492469052E-3</v>
      </c>
      <c r="G372" s="138"/>
      <c r="H372" s="138"/>
      <c r="I372" s="138"/>
      <c r="J372" s="138"/>
      <c r="K372" s="138"/>
      <c r="L372" s="138"/>
      <c r="M372" s="138"/>
      <c r="N372" s="138"/>
      <c r="O372" s="138"/>
      <c r="P372" s="138"/>
      <c r="Q372" s="138"/>
      <c r="R372" s="138"/>
      <c r="S372" s="138"/>
      <c r="T372" s="131">
        <f t="shared" si="11"/>
        <v>0</v>
      </c>
      <c r="U372" s="138"/>
      <c r="V372" s="1"/>
    </row>
    <row r="373" spans="1:22" x14ac:dyDescent="0.25">
      <c r="A373" s="45" t="s">
        <v>2408</v>
      </c>
      <c r="B373" s="39" t="s">
        <v>2056</v>
      </c>
      <c r="C373" s="105"/>
      <c r="D373" s="105">
        <v>3</v>
      </c>
      <c r="E373" s="105">
        <f t="shared" si="10"/>
        <v>3</v>
      </c>
      <c r="F373" s="121">
        <v>3.3332076966311563E-3</v>
      </c>
      <c r="G373" s="138"/>
      <c r="H373" s="138"/>
      <c r="I373" s="138"/>
      <c r="J373" s="138"/>
      <c r="K373" s="138"/>
      <c r="L373" s="138"/>
      <c r="M373" s="138"/>
      <c r="N373" s="138"/>
      <c r="O373" s="138"/>
      <c r="P373" s="138"/>
      <c r="Q373" s="138"/>
      <c r="R373" s="138"/>
      <c r="S373" s="138"/>
      <c r="T373" s="131">
        <f t="shared" si="11"/>
        <v>0</v>
      </c>
      <c r="U373" s="138"/>
      <c r="V373" s="1"/>
    </row>
    <row r="374" spans="1:22" x14ac:dyDescent="0.25">
      <c r="A374" s="45" t="s">
        <v>2409</v>
      </c>
      <c r="B374" s="39" t="s">
        <v>2057</v>
      </c>
      <c r="C374" s="105">
        <v>174</v>
      </c>
      <c r="D374" s="105">
        <v>30</v>
      </c>
      <c r="E374" s="105">
        <f t="shared" si="10"/>
        <v>102</v>
      </c>
      <c r="F374" s="121">
        <v>1.7770852622337643E-2</v>
      </c>
      <c r="G374" s="138"/>
      <c r="H374" s="138"/>
      <c r="I374" s="138"/>
      <c r="J374" s="138"/>
      <c r="K374" s="138"/>
      <c r="L374" s="138"/>
      <c r="M374" s="138"/>
      <c r="N374" s="138"/>
      <c r="O374" s="138"/>
      <c r="P374" s="138"/>
      <c r="Q374" s="138"/>
      <c r="R374" s="138"/>
      <c r="S374" s="138"/>
      <c r="T374" s="131">
        <f t="shared" si="11"/>
        <v>0</v>
      </c>
      <c r="U374" s="138"/>
      <c r="V374" s="1"/>
    </row>
    <row r="375" spans="1:22" x14ac:dyDescent="0.25">
      <c r="A375" s="45" t="s">
        <v>2410</v>
      </c>
      <c r="B375" s="39" t="s">
        <v>2058</v>
      </c>
      <c r="C375" s="105">
        <v>6</v>
      </c>
      <c r="D375" s="105">
        <v>2</v>
      </c>
      <c r="E375" s="105">
        <f t="shared" si="10"/>
        <v>4</v>
      </c>
      <c r="F375" s="121">
        <v>3.4783269432872067E-4</v>
      </c>
      <c r="G375" s="138"/>
      <c r="H375" s="138"/>
      <c r="I375" s="138"/>
      <c r="J375" s="138"/>
      <c r="K375" s="138"/>
      <c r="L375" s="138"/>
      <c r="M375" s="138"/>
      <c r="N375" s="138"/>
      <c r="O375" s="138"/>
      <c r="P375" s="138"/>
      <c r="Q375" s="138"/>
      <c r="R375" s="138"/>
      <c r="S375" s="138"/>
      <c r="T375" s="131">
        <f t="shared" si="11"/>
        <v>0</v>
      </c>
      <c r="U375" s="138"/>
      <c r="V375" s="1"/>
    </row>
    <row r="376" spans="1:22" x14ac:dyDescent="0.25">
      <c r="A376" s="45">
        <v>225647</v>
      </c>
      <c r="B376" s="39" t="s">
        <v>2059</v>
      </c>
      <c r="C376" s="105"/>
      <c r="D376" s="105">
        <v>3</v>
      </c>
      <c r="E376" s="105">
        <f t="shared" si="10"/>
        <v>3</v>
      </c>
      <c r="F376" s="121">
        <v>3.7236691696650919E-6</v>
      </c>
      <c r="G376" s="138"/>
      <c r="H376" s="138"/>
      <c r="I376" s="138"/>
      <c r="J376" s="138"/>
      <c r="K376" s="138"/>
      <c r="L376" s="138"/>
      <c r="M376" s="138"/>
      <c r="N376" s="138"/>
      <c r="O376" s="138"/>
      <c r="P376" s="138"/>
      <c r="Q376" s="138"/>
      <c r="R376" s="138"/>
      <c r="S376" s="138"/>
      <c r="T376" s="131">
        <f t="shared" si="11"/>
        <v>0</v>
      </c>
      <c r="U376" s="138"/>
      <c r="V376" s="1"/>
    </row>
    <row r="377" spans="1:22" x14ac:dyDescent="0.25">
      <c r="A377" s="45" t="s">
        <v>2411</v>
      </c>
      <c r="B377" s="39" t="s">
        <v>2060</v>
      </c>
      <c r="C377" s="105"/>
      <c r="D377" s="105">
        <v>1</v>
      </c>
      <c r="E377" s="105">
        <f t="shared" si="10"/>
        <v>1</v>
      </c>
      <c r="F377" s="121">
        <v>2.741189194921341E-3</v>
      </c>
      <c r="G377" s="138"/>
      <c r="H377" s="138"/>
      <c r="I377" s="138"/>
      <c r="J377" s="138"/>
      <c r="K377" s="138"/>
      <c r="L377" s="138"/>
      <c r="M377" s="138"/>
      <c r="N377" s="138"/>
      <c r="O377" s="138"/>
      <c r="P377" s="138"/>
      <c r="Q377" s="138"/>
      <c r="R377" s="138"/>
      <c r="S377" s="138"/>
      <c r="T377" s="131">
        <f t="shared" si="11"/>
        <v>0</v>
      </c>
      <c r="U377" s="138"/>
      <c r="V377" s="1"/>
    </row>
    <row r="378" spans="1:22" x14ac:dyDescent="0.25">
      <c r="A378" s="45" t="s">
        <v>2412</v>
      </c>
      <c r="B378" s="39" t="s">
        <v>2061</v>
      </c>
      <c r="C378" s="105">
        <v>6</v>
      </c>
      <c r="D378" s="105">
        <v>1</v>
      </c>
      <c r="E378" s="105">
        <f t="shared" si="10"/>
        <v>3.5</v>
      </c>
      <c r="F378" s="121">
        <v>7.1171920531876685E-4</v>
      </c>
      <c r="G378" s="138"/>
      <c r="H378" s="138"/>
      <c r="I378" s="138"/>
      <c r="J378" s="138"/>
      <c r="K378" s="138"/>
      <c r="L378" s="138"/>
      <c r="M378" s="138"/>
      <c r="N378" s="138"/>
      <c r="O378" s="138"/>
      <c r="P378" s="138"/>
      <c r="Q378" s="138"/>
      <c r="R378" s="138"/>
      <c r="S378" s="138"/>
      <c r="T378" s="131">
        <f t="shared" si="11"/>
        <v>0</v>
      </c>
      <c r="U378" s="138"/>
      <c r="V378" s="1"/>
    </row>
    <row r="379" spans="1:22" x14ac:dyDescent="0.25">
      <c r="A379" s="45" t="s">
        <v>2413</v>
      </c>
      <c r="B379" s="39" t="s">
        <v>2062</v>
      </c>
      <c r="C379" s="105"/>
      <c r="D379" s="105">
        <v>30</v>
      </c>
      <c r="E379" s="105">
        <f t="shared" si="10"/>
        <v>30</v>
      </c>
      <c r="F379" s="121">
        <v>9.5319536426620565E-3</v>
      </c>
      <c r="G379" s="138"/>
      <c r="H379" s="138"/>
      <c r="I379" s="138"/>
      <c r="J379" s="138"/>
      <c r="K379" s="138"/>
      <c r="L379" s="138"/>
      <c r="M379" s="138"/>
      <c r="N379" s="138"/>
      <c r="O379" s="138"/>
      <c r="P379" s="138"/>
      <c r="Q379" s="138"/>
      <c r="R379" s="138"/>
      <c r="S379" s="138"/>
      <c r="T379" s="131">
        <f t="shared" si="11"/>
        <v>0</v>
      </c>
      <c r="U379" s="138"/>
      <c r="V379" s="1"/>
    </row>
    <row r="380" spans="1:22" x14ac:dyDescent="0.25">
      <c r="A380" s="45" t="s">
        <v>2414</v>
      </c>
      <c r="B380" s="39" t="s">
        <v>2063</v>
      </c>
      <c r="C380" s="105">
        <v>15</v>
      </c>
      <c r="D380" s="105">
        <v>2</v>
      </c>
      <c r="E380" s="105">
        <f t="shared" si="10"/>
        <v>8.5</v>
      </c>
      <c r="F380" s="121">
        <v>8.2725049692199612E-3</v>
      </c>
      <c r="G380" s="138"/>
      <c r="H380" s="138"/>
      <c r="I380" s="138"/>
      <c r="J380" s="138"/>
      <c r="K380" s="138"/>
      <c r="L380" s="138"/>
      <c r="M380" s="138"/>
      <c r="N380" s="138"/>
      <c r="O380" s="138"/>
      <c r="P380" s="138"/>
      <c r="Q380" s="138"/>
      <c r="R380" s="138"/>
      <c r="S380" s="138"/>
      <c r="T380" s="131">
        <f t="shared" si="11"/>
        <v>0</v>
      </c>
      <c r="U380" s="138"/>
      <c r="V380" s="1"/>
    </row>
    <row r="381" spans="1:22" x14ac:dyDescent="0.25">
      <c r="A381" s="45" t="s">
        <v>2415</v>
      </c>
      <c r="B381" s="39" t="s">
        <v>2064</v>
      </c>
      <c r="C381" s="105">
        <v>2</v>
      </c>
      <c r="D381" s="105">
        <v>2</v>
      </c>
      <c r="E381" s="105">
        <f t="shared" si="10"/>
        <v>2</v>
      </c>
      <c r="F381" s="121">
        <v>3.2107633322651133E-4</v>
      </c>
      <c r="G381" s="138"/>
      <c r="H381" s="138"/>
      <c r="I381" s="138"/>
      <c r="J381" s="138"/>
      <c r="K381" s="138"/>
      <c r="L381" s="138"/>
      <c r="M381" s="138"/>
      <c r="N381" s="138"/>
      <c r="O381" s="138"/>
      <c r="P381" s="138"/>
      <c r="Q381" s="138"/>
      <c r="R381" s="138"/>
      <c r="S381" s="138"/>
      <c r="T381" s="131">
        <f t="shared" si="11"/>
        <v>0</v>
      </c>
      <c r="U381" s="138"/>
      <c r="V381" s="1"/>
    </row>
    <row r="382" spans="1:22" x14ac:dyDescent="0.25">
      <c r="A382" s="45" t="s">
        <v>2416</v>
      </c>
      <c r="B382" s="39" t="s">
        <v>2065</v>
      </c>
      <c r="C382" s="105"/>
      <c r="D382" s="105">
        <v>10</v>
      </c>
      <c r="E382" s="105">
        <f t="shared" si="10"/>
        <v>10</v>
      </c>
      <c r="F382" s="121">
        <v>1.0501871732617142E-2</v>
      </c>
      <c r="G382" s="138"/>
      <c r="H382" s="138"/>
      <c r="I382" s="138"/>
      <c r="J382" s="138"/>
      <c r="K382" s="138"/>
      <c r="L382" s="138"/>
      <c r="M382" s="138"/>
      <c r="N382" s="138"/>
      <c r="O382" s="138"/>
      <c r="P382" s="138"/>
      <c r="Q382" s="138"/>
      <c r="R382" s="138"/>
      <c r="S382" s="138"/>
      <c r="T382" s="131">
        <f t="shared" si="11"/>
        <v>0</v>
      </c>
      <c r="U382" s="138"/>
      <c r="V382" s="1"/>
    </row>
    <row r="383" spans="1:22" x14ac:dyDescent="0.25">
      <c r="A383" s="45" t="s">
        <v>2417</v>
      </c>
      <c r="B383" s="39" t="s">
        <v>2066</v>
      </c>
      <c r="C383" s="105">
        <v>1</v>
      </c>
      <c r="D383" s="105">
        <v>3</v>
      </c>
      <c r="E383" s="105">
        <f t="shared" si="10"/>
        <v>2</v>
      </c>
      <c r="F383" s="121">
        <v>9.0134153645012404E-5</v>
      </c>
      <c r="G383" s="138"/>
      <c r="H383" s="138"/>
      <c r="I383" s="138"/>
      <c r="J383" s="138"/>
      <c r="K383" s="138"/>
      <c r="L383" s="138"/>
      <c r="M383" s="138"/>
      <c r="N383" s="138"/>
      <c r="O383" s="138"/>
      <c r="P383" s="138"/>
      <c r="Q383" s="138"/>
      <c r="R383" s="138"/>
      <c r="S383" s="138"/>
      <c r="T383" s="131">
        <f t="shared" si="11"/>
        <v>0</v>
      </c>
      <c r="U383" s="138"/>
      <c r="V383" s="1"/>
    </row>
    <row r="384" spans="1:22" x14ac:dyDescent="0.25">
      <c r="A384" s="45" t="s">
        <v>2418</v>
      </c>
      <c r="B384" s="39" t="s">
        <v>2067</v>
      </c>
      <c r="C384" s="105"/>
      <c r="D384" s="105">
        <v>1</v>
      </c>
      <c r="E384" s="105">
        <f t="shared" si="10"/>
        <v>1</v>
      </c>
      <c r="F384" s="121">
        <v>4.4014214013134276E-4</v>
      </c>
      <c r="G384" s="138"/>
      <c r="H384" s="138"/>
      <c r="I384" s="138"/>
      <c r="J384" s="138"/>
      <c r="K384" s="138"/>
      <c r="L384" s="138"/>
      <c r="M384" s="138"/>
      <c r="N384" s="138"/>
      <c r="O384" s="138"/>
      <c r="P384" s="138"/>
      <c r="Q384" s="138"/>
      <c r="R384" s="138"/>
      <c r="S384" s="138"/>
      <c r="T384" s="131">
        <f t="shared" si="11"/>
        <v>0</v>
      </c>
      <c r="U384" s="138"/>
      <c r="V384" s="1"/>
    </row>
    <row r="385" spans="1:22" x14ac:dyDescent="0.25">
      <c r="A385" s="45" t="s">
        <v>2419</v>
      </c>
      <c r="B385" s="39" t="s">
        <v>2068</v>
      </c>
      <c r="C385" s="105">
        <v>1</v>
      </c>
      <c r="D385" s="105">
        <v>1</v>
      </c>
      <c r="E385" s="105">
        <f t="shared" si="10"/>
        <v>1</v>
      </c>
      <c r="F385" s="121">
        <v>1.0535317183994904E-3</v>
      </c>
      <c r="G385" s="138"/>
      <c r="H385" s="138"/>
      <c r="I385" s="138"/>
      <c r="J385" s="138"/>
      <c r="K385" s="138"/>
      <c r="L385" s="138"/>
      <c r="M385" s="138"/>
      <c r="N385" s="138"/>
      <c r="O385" s="138"/>
      <c r="P385" s="138"/>
      <c r="Q385" s="138"/>
      <c r="R385" s="138"/>
      <c r="S385" s="138"/>
      <c r="T385" s="131">
        <f t="shared" si="11"/>
        <v>0</v>
      </c>
      <c r="U385" s="138"/>
      <c r="V385" s="1"/>
    </row>
    <row r="386" spans="1:22" x14ac:dyDescent="0.25">
      <c r="A386" s="45" t="s">
        <v>2420</v>
      </c>
      <c r="B386" s="39" t="s">
        <v>2069</v>
      </c>
      <c r="C386" s="105"/>
      <c r="D386" s="105">
        <v>30</v>
      </c>
      <c r="E386" s="105">
        <f t="shared" si="10"/>
        <v>30</v>
      </c>
      <c r="F386" s="121">
        <v>2.0267943534923527E-3</v>
      </c>
      <c r="G386" s="138"/>
      <c r="H386" s="138"/>
      <c r="I386" s="138"/>
      <c r="J386" s="138"/>
      <c r="K386" s="138"/>
      <c r="L386" s="138"/>
      <c r="M386" s="138"/>
      <c r="N386" s="138"/>
      <c r="O386" s="138"/>
      <c r="P386" s="138"/>
      <c r="Q386" s="138"/>
      <c r="R386" s="138"/>
      <c r="S386" s="138"/>
      <c r="T386" s="131">
        <f t="shared" si="11"/>
        <v>0</v>
      </c>
      <c r="U386" s="138"/>
      <c r="V386" s="1"/>
    </row>
    <row r="387" spans="1:22" x14ac:dyDescent="0.25">
      <c r="A387" s="45" t="s">
        <v>2421</v>
      </c>
      <c r="B387" s="39" t="s">
        <v>2070</v>
      </c>
      <c r="C387" s="105">
        <v>1</v>
      </c>
      <c r="D387" s="105">
        <v>1</v>
      </c>
      <c r="E387" s="105">
        <f t="shared" si="10"/>
        <v>1</v>
      </c>
      <c r="F387" s="121">
        <v>4.6756741026110721E-4</v>
      </c>
      <c r="G387" s="138"/>
      <c r="H387" s="138"/>
      <c r="I387" s="138"/>
      <c r="J387" s="138"/>
      <c r="K387" s="138"/>
      <c r="L387" s="138"/>
      <c r="M387" s="138"/>
      <c r="N387" s="138"/>
      <c r="O387" s="138"/>
      <c r="P387" s="138"/>
      <c r="Q387" s="138"/>
      <c r="R387" s="138"/>
      <c r="S387" s="138"/>
      <c r="T387" s="131">
        <f t="shared" si="11"/>
        <v>0</v>
      </c>
      <c r="U387" s="138"/>
      <c r="V387" s="1"/>
    </row>
    <row r="388" spans="1:22" x14ac:dyDescent="0.25">
      <c r="A388" s="45" t="s">
        <v>2422</v>
      </c>
      <c r="B388" s="39" t="s">
        <v>2071</v>
      </c>
      <c r="C388" s="105"/>
      <c r="D388" s="105">
        <v>2</v>
      </c>
      <c r="E388" s="105">
        <f t="shared" si="10"/>
        <v>2</v>
      </c>
      <c r="F388" s="121">
        <v>9.3513482052221442E-4</v>
      </c>
      <c r="G388" s="138"/>
      <c r="H388" s="138"/>
      <c r="I388" s="138"/>
      <c r="J388" s="138"/>
      <c r="K388" s="138"/>
      <c r="L388" s="138"/>
      <c r="M388" s="138"/>
      <c r="N388" s="138"/>
      <c r="O388" s="138"/>
      <c r="P388" s="138"/>
      <c r="Q388" s="138"/>
      <c r="R388" s="138"/>
      <c r="S388" s="138"/>
      <c r="T388" s="131">
        <f t="shared" si="11"/>
        <v>0</v>
      </c>
      <c r="U388" s="138"/>
      <c r="V388" s="1"/>
    </row>
    <row r="389" spans="1:22" x14ac:dyDescent="0.25">
      <c r="A389" s="45" t="s">
        <v>2423</v>
      </c>
      <c r="B389" s="39" t="s">
        <v>2072</v>
      </c>
      <c r="C389" s="105">
        <v>1</v>
      </c>
      <c r="D389" s="105">
        <v>1</v>
      </c>
      <c r="E389" s="105">
        <f t="shared" si="10"/>
        <v>1</v>
      </c>
      <c r="F389" s="121">
        <v>6.298855551341285E-4</v>
      </c>
      <c r="G389" s="138"/>
      <c r="H389" s="138"/>
      <c r="I389" s="138"/>
      <c r="J389" s="138"/>
      <c r="K389" s="138"/>
      <c r="L389" s="138"/>
      <c r="M389" s="138"/>
      <c r="N389" s="138"/>
      <c r="O389" s="138"/>
      <c r="P389" s="138"/>
      <c r="Q389" s="138"/>
      <c r="R389" s="138"/>
      <c r="S389" s="138"/>
      <c r="T389" s="131">
        <f t="shared" si="11"/>
        <v>0</v>
      </c>
      <c r="U389" s="138"/>
      <c r="V389" s="1"/>
    </row>
    <row r="390" spans="1:22" x14ac:dyDescent="0.25">
      <c r="A390" s="45" t="s">
        <v>2424</v>
      </c>
      <c r="B390" s="39" t="s">
        <v>2073</v>
      </c>
      <c r="C390" s="105">
        <v>1</v>
      </c>
      <c r="D390" s="105">
        <v>2</v>
      </c>
      <c r="E390" s="105">
        <f t="shared" si="10"/>
        <v>1.5</v>
      </c>
      <c r="F390" s="121">
        <v>2.2053930638496E-3</v>
      </c>
      <c r="G390" s="138"/>
      <c r="H390" s="138"/>
      <c r="I390" s="138"/>
      <c r="J390" s="138"/>
      <c r="K390" s="138"/>
      <c r="L390" s="138"/>
      <c r="M390" s="138"/>
      <c r="N390" s="138"/>
      <c r="O390" s="138"/>
      <c r="P390" s="138"/>
      <c r="Q390" s="138"/>
      <c r="R390" s="138"/>
      <c r="S390" s="138"/>
      <c r="T390" s="131">
        <f t="shared" si="11"/>
        <v>0</v>
      </c>
      <c r="U390" s="138"/>
      <c r="V390" s="1"/>
    </row>
    <row r="391" spans="1:22" x14ac:dyDescent="0.25">
      <c r="A391" s="45" t="s">
        <v>2425</v>
      </c>
      <c r="B391" s="39" t="s">
        <v>2074</v>
      </c>
      <c r="C391" s="105">
        <v>3</v>
      </c>
      <c r="D391" s="105">
        <v>1</v>
      </c>
      <c r="E391" s="105">
        <f t="shared" si="10"/>
        <v>2</v>
      </c>
      <c r="F391" s="121">
        <v>1.2816296967958247E-3</v>
      </c>
      <c r="G391" s="138"/>
      <c r="H391" s="138"/>
      <c r="I391" s="138"/>
      <c r="J391" s="138"/>
      <c r="K391" s="138"/>
      <c r="L391" s="138"/>
      <c r="M391" s="138"/>
      <c r="N391" s="138"/>
      <c r="O391" s="138"/>
      <c r="P391" s="138"/>
      <c r="Q391" s="138"/>
      <c r="R391" s="138"/>
      <c r="S391" s="138"/>
      <c r="T391" s="131">
        <f t="shared" si="11"/>
        <v>0</v>
      </c>
      <c r="U391" s="138"/>
      <c r="V391" s="1"/>
    </row>
    <row r="392" spans="1:22" x14ac:dyDescent="0.25">
      <c r="A392" s="45" t="s">
        <v>2426</v>
      </c>
      <c r="B392" s="39" t="s">
        <v>2075</v>
      </c>
      <c r="C392" s="105"/>
      <c r="D392" s="105">
        <v>1</v>
      </c>
      <c r="E392" s="105">
        <f t="shared" si="10"/>
        <v>1</v>
      </c>
      <c r="F392" s="121">
        <v>1.3745545389037973E-3</v>
      </c>
      <c r="G392" s="138"/>
      <c r="H392" s="138"/>
      <c r="I392" s="138"/>
      <c r="J392" s="138"/>
      <c r="K392" s="138"/>
      <c r="L392" s="138"/>
      <c r="M392" s="138"/>
      <c r="N392" s="138"/>
      <c r="O392" s="138"/>
      <c r="P392" s="138"/>
      <c r="Q392" s="138"/>
      <c r="R392" s="138"/>
      <c r="S392" s="138"/>
      <c r="T392" s="131">
        <f t="shared" si="11"/>
        <v>0</v>
      </c>
      <c r="U392" s="138"/>
      <c r="V392" s="1"/>
    </row>
    <row r="393" spans="1:22" x14ac:dyDescent="0.25">
      <c r="A393" s="45" t="s">
        <v>2427</v>
      </c>
      <c r="B393" s="39" t="s">
        <v>2076</v>
      </c>
      <c r="C393" s="105"/>
      <c r="D393" s="105">
        <v>24</v>
      </c>
      <c r="E393" s="105">
        <f t="shared" si="10"/>
        <v>24</v>
      </c>
      <c r="F393" s="121">
        <v>4.3345304985579029E-2</v>
      </c>
      <c r="G393" s="138"/>
      <c r="H393" s="138"/>
      <c r="I393" s="138"/>
      <c r="J393" s="138"/>
      <c r="K393" s="138"/>
      <c r="L393" s="138"/>
      <c r="M393" s="138"/>
      <c r="N393" s="138"/>
      <c r="O393" s="138"/>
      <c r="P393" s="138"/>
      <c r="Q393" s="138"/>
      <c r="R393" s="138"/>
      <c r="S393" s="138"/>
      <c r="T393" s="131">
        <f t="shared" si="11"/>
        <v>0</v>
      </c>
      <c r="U393" s="138"/>
      <c r="V393" s="1"/>
    </row>
    <row r="394" spans="1:22" x14ac:dyDescent="0.25">
      <c r="A394" s="45" t="s">
        <v>2428</v>
      </c>
      <c r="B394" s="39" t="s">
        <v>2077</v>
      </c>
      <c r="C394" s="105">
        <v>5</v>
      </c>
      <c r="D394" s="105">
        <v>3</v>
      </c>
      <c r="E394" s="105">
        <f t="shared" ref="E394:E457" si="12">AVERAGE(C394:D394)</f>
        <v>4</v>
      </c>
      <c r="F394" s="121">
        <v>7.7765322804165165E-3</v>
      </c>
      <c r="G394" s="138"/>
      <c r="H394" s="138"/>
      <c r="I394" s="138"/>
      <c r="J394" s="138"/>
      <c r="K394" s="138"/>
      <c r="L394" s="138"/>
      <c r="M394" s="138"/>
      <c r="N394" s="138"/>
      <c r="O394" s="138"/>
      <c r="P394" s="138"/>
      <c r="Q394" s="138"/>
      <c r="R394" s="138"/>
      <c r="S394" s="138"/>
      <c r="T394" s="131">
        <f t="shared" ref="T394:T457" si="13">S394*E394</f>
        <v>0</v>
      </c>
      <c r="U394" s="138"/>
      <c r="V394" s="1"/>
    </row>
    <row r="395" spans="1:22" x14ac:dyDescent="0.25">
      <c r="A395" s="45">
        <v>148229</v>
      </c>
      <c r="B395" s="39" t="s">
        <v>2078</v>
      </c>
      <c r="C395" s="105"/>
      <c r="D395" s="105">
        <v>5</v>
      </c>
      <c r="E395" s="105">
        <f t="shared" si="12"/>
        <v>5</v>
      </c>
      <c r="F395" s="121">
        <v>7.7392774488140351E-4</v>
      </c>
      <c r="G395" s="138"/>
      <c r="H395" s="138"/>
      <c r="I395" s="138"/>
      <c r="J395" s="138"/>
      <c r="K395" s="138"/>
      <c r="L395" s="138"/>
      <c r="M395" s="138"/>
      <c r="N395" s="138"/>
      <c r="O395" s="138"/>
      <c r="P395" s="138"/>
      <c r="Q395" s="138"/>
      <c r="R395" s="138"/>
      <c r="S395" s="138"/>
      <c r="T395" s="131">
        <f t="shared" si="13"/>
        <v>0</v>
      </c>
      <c r="U395" s="138"/>
      <c r="V395" s="1"/>
    </row>
    <row r="396" spans="1:22" x14ac:dyDescent="0.25">
      <c r="A396" s="45" t="s">
        <v>2429</v>
      </c>
      <c r="B396" s="39" t="s">
        <v>2079</v>
      </c>
      <c r="C396" s="105"/>
      <c r="D396" s="105">
        <v>2</v>
      </c>
      <c r="E396" s="105">
        <f t="shared" si="12"/>
        <v>2</v>
      </c>
      <c r="F396" s="121">
        <v>3.9866978042291828E-4</v>
      </c>
      <c r="G396" s="138"/>
      <c r="H396" s="138"/>
      <c r="I396" s="138"/>
      <c r="J396" s="138"/>
      <c r="K396" s="138"/>
      <c r="L396" s="138"/>
      <c r="M396" s="138"/>
      <c r="N396" s="138"/>
      <c r="O396" s="138"/>
      <c r="P396" s="138"/>
      <c r="Q396" s="138"/>
      <c r="R396" s="138"/>
      <c r="S396" s="138"/>
      <c r="T396" s="131">
        <f t="shared" si="13"/>
        <v>0</v>
      </c>
      <c r="U396" s="138"/>
      <c r="V396" s="1"/>
    </row>
    <row r="397" spans="1:22" x14ac:dyDescent="0.25">
      <c r="A397" s="45" t="s">
        <v>2430</v>
      </c>
      <c r="B397" s="39" t="s">
        <v>2080</v>
      </c>
      <c r="C397" s="105">
        <v>17</v>
      </c>
      <c r="D397" s="105">
        <v>90</v>
      </c>
      <c r="E397" s="105">
        <f t="shared" si="12"/>
        <v>53.5</v>
      </c>
      <c r="F397" s="121">
        <v>2.1615126316419769E-4</v>
      </c>
      <c r="G397" s="138"/>
      <c r="H397" s="138"/>
      <c r="I397" s="138"/>
      <c r="J397" s="138"/>
      <c r="K397" s="138"/>
      <c r="L397" s="138"/>
      <c r="M397" s="138"/>
      <c r="N397" s="138"/>
      <c r="O397" s="138"/>
      <c r="P397" s="138"/>
      <c r="Q397" s="138"/>
      <c r="R397" s="138"/>
      <c r="S397" s="138"/>
      <c r="T397" s="131">
        <f t="shared" si="13"/>
        <v>0</v>
      </c>
      <c r="U397" s="138"/>
      <c r="V397" s="1"/>
    </row>
    <row r="398" spans="1:22" x14ac:dyDescent="0.25">
      <c r="A398" s="45">
        <v>140007</v>
      </c>
      <c r="B398" s="39" t="s">
        <v>2081</v>
      </c>
      <c r="C398" s="105">
        <v>6</v>
      </c>
      <c r="D398" s="105">
        <v>4</v>
      </c>
      <c r="E398" s="105">
        <f t="shared" si="12"/>
        <v>5</v>
      </c>
      <c r="F398" s="121">
        <v>9.5744690469558216E-4</v>
      </c>
      <c r="G398" s="138"/>
      <c r="H398" s="138"/>
      <c r="I398" s="138"/>
      <c r="J398" s="138"/>
      <c r="K398" s="138"/>
      <c r="L398" s="138"/>
      <c r="M398" s="138"/>
      <c r="N398" s="138"/>
      <c r="O398" s="138"/>
      <c r="P398" s="138"/>
      <c r="Q398" s="138"/>
      <c r="R398" s="138"/>
      <c r="S398" s="138"/>
      <c r="T398" s="131">
        <f t="shared" si="13"/>
        <v>0</v>
      </c>
      <c r="U398" s="138"/>
      <c r="V398" s="1"/>
    </row>
    <row r="399" spans="1:22" x14ac:dyDescent="0.25">
      <c r="A399" s="45" t="s">
        <v>2431</v>
      </c>
      <c r="B399" s="39" t="s">
        <v>2082</v>
      </c>
      <c r="C399" s="105">
        <v>4</v>
      </c>
      <c r="D399" s="105">
        <v>1</v>
      </c>
      <c r="E399" s="105">
        <f t="shared" si="12"/>
        <v>2.5</v>
      </c>
      <c r="F399" s="121">
        <v>1.9562754695704284E-2</v>
      </c>
      <c r="G399" s="138"/>
      <c r="H399" s="138"/>
      <c r="I399" s="138"/>
      <c r="J399" s="138"/>
      <c r="K399" s="138"/>
      <c r="L399" s="138"/>
      <c r="M399" s="138"/>
      <c r="N399" s="138"/>
      <c r="O399" s="138"/>
      <c r="P399" s="138"/>
      <c r="Q399" s="138"/>
      <c r="R399" s="138"/>
      <c r="S399" s="138"/>
      <c r="T399" s="131">
        <f t="shared" si="13"/>
        <v>0</v>
      </c>
      <c r="U399" s="138"/>
      <c r="V399" s="1"/>
    </row>
    <row r="400" spans="1:22" x14ac:dyDescent="0.25">
      <c r="A400" s="45" t="s">
        <v>2432</v>
      </c>
      <c r="B400" s="39" t="s">
        <v>2083</v>
      </c>
      <c r="C400" s="105"/>
      <c r="D400" s="105">
        <v>2</v>
      </c>
      <c r="E400" s="105">
        <f t="shared" si="12"/>
        <v>2</v>
      </c>
      <c r="F400" s="121">
        <v>4.5459057512653566E-3</v>
      </c>
      <c r="G400" s="138"/>
      <c r="H400" s="138"/>
      <c r="I400" s="138"/>
      <c r="J400" s="138"/>
      <c r="K400" s="138"/>
      <c r="L400" s="138"/>
      <c r="M400" s="138"/>
      <c r="N400" s="138"/>
      <c r="O400" s="138"/>
      <c r="P400" s="138"/>
      <c r="Q400" s="138"/>
      <c r="R400" s="138"/>
      <c r="S400" s="138"/>
      <c r="T400" s="131">
        <f t="shared" si="13"/>
        <v>0</v>
      </c>
      <c r="U400" s="138"/>
      <c r="V400" s="1"/>
    </row>
    <row r="401" spans="1:22" x14ac:dyDescent="0.25">
      <c r="A401" s="45" t="s">
        <v>2433</v>
      </c>
      <c r="B401" s="39" t="s">
        <v>2084</v>
      </c>
      <c r="C401" s="105"/>
      <c r="D401" s="105">
        <v>10</v>
      </c>
      <c r="E401" s="105">
        <f t="shared" si="12"/>
        <v>10</v>
      </c>
      <c r="F401" s="121">
        <v>6.6422666436234531E-3</v>
      </c>
      <c r="G401" s="138"/>
      <c r="H401" s="138"/>
      <c r="I401" s="138"/>
      <c r="J401" s="138"/>
      <c r="K401" s="138"/>
      <c r="L401" s="138"/>
      <c r="M401" s="138"/>
      <c r="N401" s="138"/>
      <c r="O401" s="138"/>
      <c r="P401" s="138"/>
      <c r="Q401" s="138"/>
      <c r="R401" s="138"/>
      <c r="S401" s="138"/>
      <c r="T401" s="131">
        <f t="shared" si="13"/>
        <v>0</v>
      </c>
      <c r="U401" s="138"/>
      <c r="V401" s="1"/>
    </row>
    <row r="402" spans="1:22" x14ac:dyDescent="0.25">
      <c r="A402" s="45" t="s">
        <v>2434</v>
      </c>
      <c r="B402" s="39" t="s">
        <v>2085</v>
      </c>
      <c r="C402" s="105"/>
      <c r="D402" s="105">
        <v>1</v>
      </c>
      <c r="E402" s="105">
        <f t="shared" si="12"/>
        <v>1</v>
      </c>
      <c r="F402" s="121">
        <v>3.3445451377761603E-4</v>
      </c>
      <c r="G402" s="138"/>
      <c r="H402" s="138"/>
      <c r="I402" s="138"/>
      <c r="J402" s="138"/>
      <c r="K402" s="138"/>
      <c r="L402" s="138"/>
      <c r="M402" s="138"/>
      <c r="N402" s="138"/>
      <c r="O402" s="138"/>
      <c r="P402" s="138"/>
      <c r="Q402" s="138"/>
      <c r="R402" s="138"/>
      <c r="S402" s="138"/>
      <c r="T402" s="131">
        <f t="shared" si="13"/>
        <v>0</v>
      </c>
      <c r="U402" s="138"/>
      <c r="V402" s="1"/>
    </row>
    <row r="403" spans="1:22" x14ac:dyDescent="0.25">
      <c r="A403" s="45" t="s">
        <v>2435</v>
      </c>
      <c r="B403" s="39" t="s">
        <v>2086</v>
      </c>
      <c r="C403" s="105"/>
      <c r="D403" s="105">
        <v>1</v>
      </c>
      <c r="E403" s="105">
        <f t="shared" si="12"/>
        <v>1</v>
      </c>
      <c r="F403" s="121">
        <v>4.279947521909396E-3</v>
      </c>
      <c r="G403" s="138"/>
      <c r="H403" s="138"/>
      <c r="I403" s="138"/>
      <c r="J403" s="138"/>
      <c r="K403" s="138"/>
      <c r="L403" s="138"/>
      <c r="M403" s="138"/>
      <c r="N403" s="138"/>
      <c r="O403" s="138"/>
      <c r="P403" s="138"/>
      <c r="Q403" s="138"/>
      <c r="R403" s="138"/>
      <c r="S403" s="138"/>
      <c r="T403" s="131">
        <f t="shared" si="13"/>
        <v>0</v>
      </c>
      <c r="U403" s="138"/>
      <c r="V403" s="1"/>
    </row>
    <row r="404" spans="1:22" x14ac:dyDescent="0.25">
      <c r="A404" s="45" t="s">
        <v>2436</v>
      </c>
      <c r="B404" s="39" t="s">
        <v>2087</v>
      </c>
      <c r="C404" s="105">
        <v>105</v>
      </c>
      <c r="D404" s="105">
        <v>8</v>
      </c>
      <c r="E404" s="105">
        <f t="shared" si="12"/>
        <v>56.5</v>
      </c>
      <c r="F404" s="121">
        <v>1.519671007886767E-2</v>
      </c>
      <c r="G404" s="138"/>
      <c r="H404" s="138"/>
      <c r="I404" s="138"/>
      <c r="J404" s="138"/>
      <c r="K404" s="138"/>
      <c r="L404" s="138"/>
      <c r="M404" s="138"/>
      <c r="N404" s="138"/>
      <c r="O404" s="138"/>
      <c r="P404" s="138"/>
      <c r="Q404" s="138"/>
      <c r="R404" s="138"/>
      <c r="S404" s="138"/>
      <c r="T404" s="131">
        <f t="shared" si="13"/>
        <v>0</v>
      </c>
      <c r="U404" s="138"/>
      <c r="V404" s="1"/>
    </row>
    <row r="405" spans="1:22" x14ac:dyDescent="0.25">
      <c r="A405" s="45" t="s">
        <v>2437</v>
      </c>
      <c r="B405" s="39" t="s">
        <v>2088</v>
      </c>
      <c r="C405" s="105"/>
      <c r="D405" s="105">
        <v>30</v>
      </c>
      <c r="E405" s="105">
        <f t="shared" si="12"/>
        <v>30</v>
      </c>
      <c r="F405" s="121">
        <v>0.60201812479970873</v>
      </c>
      <c r="G405" s="138"/>
      <c r="H405" s="138"/>
      <c r="I405" s="138"/>
      <c r="J405" s="138"/>
      <c r="K405" s="138"/>
      <c r="L405" s="138"/>
      <c r="M405" s="138"/>
      <c r="N405" s="138"/>
      <c r="O405" s="138"/>
      <c r="P405" s="138"/>
      <c r="Q405" s="138"/>
      <c r="R405" s="138"/>
      <c r="S405" s="138"/>
      <c r="T405" s="131">
        <f t="shared" si="13"/>
        <v>0</v>
      </c>
      <c r="U405" s="138"/>
      <c r="V405" s="1"/>
    </row>
    <row r="406" spans="1:22" x14ac:dyDescent="0.25">
      <c r="A406" s="45" t="s">
        <v>2438</v>
      </c>
      <c r="B406" s="39" t="s">
        <v>2089</v>
      </c>
      <c r="C406" s="105"/>
      <c r="D406" s="105">
        <v>6</v>
      </c>
      <c r="E406" s="105">
        <f t="shared" si="12"/>
        <v>6</v>
      </c>
      <c r="F406" s="121">
        <v>1.6438706915780848E-2</v>
      </c>
      <c r="G406" s="138"/>
      <c r="H406" s="138"/>
      <c r="I406" s="138"/>
      <c r="J406" s="138"/>
      <c r="K406" s="138"/>
      <c r="L406" s="138"/>
      <c r="M406" s="138"/>
      <c r="N406" s="138"/>
      <c r="O406" s="138"/>
      <c r="P406" s="138"/>
      <c r="Q406" s="138"/>
      <c r="R406" s="138"/>
      <c r="S406" s="138"/>
      <c r="T406" s="131">
        <f t="shared" si="13"/>
        <v>0</v>
      </c>
      <c r="U406" s="138"/>
      <c r="V406" s="1"/>
    </row>
    <row r="407" spans="1:22" x14ac:dyDescent="0.25">
      <c r="A407" s="45" t="s">
        <v>2439</v>
      </c>
      <c r="B407" s="39" t="s">
        <v>2090</v>
      </c>
      <c r="C407" s="105">
        <v>8</v>
      </c>
      <c r="D407" s="105">
        <v>1</v>
      </c>
      <c r="E407" s="105">
        <f t="shared" si="12"/>
        <v>4.5</v>
      </c>
      <c r="F407" s="121">
        <v>2.2475343325855796E-2</v>
      </c>
      <c r="G407" s="138"/>
      <c r="H407" s="138"/>
      <c r="I407" s="138"/>
      <c r="J407" s="138"/>
      <c r="K407" s="138"/>
      <c r="L407" s="138"/>
      <c r="M407" s="138"/>
      <c r="N407" s="138"/>
      <c r="O407" s="138"/>
      <c r="P407" s="138"/>
      <c r="Q407" s="138"/>
      <c r="R407" s="138"/>
      <c r="S407" s="138"/>
      <c r="T407" s="131">
        <f t="shared" si="13"/>
        <v>0</v>
      </c>
      <c r="U407" s="138"/>
      <c r="V407" s="1"/>
    </row>
    <row r="408" spans="1:22" x14ac:dyDescent="0.25">
      <c r="A408" s="45" t="s">
        <v>2440</v>
      </c>
      <c r="B408" s="39" t="s">
        <v>2091</v>
      </c>
      <c r="C408" s="105"/>
      <c r="D408" s="105">
        <v>1</v>
      </c>
      <c r="E408" s="105">
        <f t="shared" si="12"/>
        <v>1</v>
      </c>
      <c r="F408" s="121">
        <v>2.1391710701216321E-3</v>
      </c>
      <c r="G408" s="138"/>
      <c r="H408" s="138"/>
      <c r="I408" s="138"/>
      <c r="J408" s="138"/>
      <c r="K408" s="138"/>
      <c r="L408" s="138"/>
      <c r="M408" s="138"/>
      <c r="N408" s="138"/>
      <c r="O408" s="138"/>
      <c r="P408" s="138"/>
      <c r="Q408" s="138"/>
      <c r="R408" s="138"/>
      <c r="S408" s="138"/>
      <c r="T408" s="131">
        <f t="shared" si="13"/>
        <v>0</v>
      </c>
      <c r="U408" s="138"/>
      <c r="V408" s="1"/>
    </row>
    <row r="409" spans="1:22" x14ac:dyDescent="0.25">
      <c r="A409" s="45" t="s">
        <v>2441</v>
      </c>
      <c r="B409" s="39" t="s">
        <v>2092</v>
      </c>
      <c r="C409" s="105"/>
      <c r="D409" s="105">
        <v>1</v>
      </c>
      <c r="E409" s="105">
        <f t="shared" si="12"/>
        <v>1</v>
      </c>
      <c r="F409" s="121">
        <v>6.3288884329344014E-4</v>
      </c>
      <c r="G409" s="138"/>
      <c r="H409" s="138"/>
      <c r="I409" s="138"/>
      <c r="J409" s="138"/>
      <c r="K409" s="138"/>
      <c r="L409" s="138"/>
      <c r="M409" s="138"/>
      <c r="N409" s="138"/>
      <c r="O409" s="138"/>
      <c r="P409" s="138"/>
      <c r="Q409" s="138"/>
      <c r="R409" s="138"/>
      <c r="S409" s="138"/>
      <c r="T409" s="131">
        <f t="shared" si="13"/>
        <v>0</v>
      </c>
      <c r="U409" s="138"/>
      <c r="V409" s="1"/>
    </row>
    <row r="410" spans="1:22" x14ac:dyDescent="0.25">
      <c r="A410" s="45" t="s">
        <v>2442</v>
      </c>
      <c r="B410" s="39" t="s">
        <v>2093</v>
      </c>
      <c r="C410" s="105">
        <v>1</v>
      </c>
      <c r="D410" s="105">
        <v>1</v>
      </c>
      <c r="E410" s="105">
        <f t="shared" si="12"/>
        <v>1</v>
      </c>
      <c r="F410" s="121">
        <v>0</v>
      </c>
      <c r="G410" s="138"/>
      <c r="H410" s="138"/>
      <c r="I410" s="138"/>
      <c r="J410" s="138"/>
      <c r="K410" s="138"/>
      <c r="L410" s="138"/>
      <c r="M410" s="138"/>
      <c r="N410" s="138"/>
      <c r="O410" s="138"/>
      <c r="P410" s="138"/>
      <c r="Q410" s="138"/>
      <c r="R410" s="138"/>
      <c r="S410" s="138"/>
      <c r="T410" s="131">
        <f t="shared" si="13"/>
        <v>0</v>
      </c>
      <c r="U410" s="138"/>
      <c r="V410" s="1"/>
    </row>
    <row r="411" spans="1:22" x14ac:dyDescent="0.25">
      <c r="A411" s="45" t="s">
        <v>2443</v>
      </c>
      <c r="B411" s="39" t="s">
        <v>2094</v>
      </c>
      <c r="C411" s="105"/>
      <c r="D411" s="105">
        <v>1</v>
      </c>
      <c r="E411" s="105">
        <f t="shared" si="12"/>
        <v>1</v>
      </c>
      <c r="F411" s="121">
        <v>4.4002173650638276E-4</v>
      </c>
      <c r="G411" s="138"/>
      <c r="H411" s="138"/>
      <c r="I411" s="138"/>
      <c r="J411" s="138"/>
      <c r="K411" s="138"/>
      <c r="L411" s="138"/>
      <c r="M411" s="138"/>
      <c r="N411" s="138"/>
      <c r="O411" s="138"/>
      <c r="P411" s="138"/>
      <c r="Q411" s="138"/>
      <c r="R411" s="138"/>
      <c r="S411" s="138"/>
      <c r="T411" s="131">
        <f t="shared" si="13"/>
        <v>0</v>
      </c>
      <c r="U411" s="138"/>
      <c r="V411" s="1"/>
    </row>
    <row r="412" spans="1:22" x14ac:dyDescent="0.25">
      <c r="A412" s="45" t="s">
        <v>2444</v>
      </c>
      <c r="B412" s="39" t="s">
        <v>2095</v>
      </c>
      <c r="C412" s="105"/>
      <c r="D412" s="105">
        <v>1</v>
      </c>
      <c r="E412" s="105">
        <f t="shared" si="12"/>
        <v>1</v>
      </c>
      <c r="F412" s="121">
        <v>5.9959667411995895E-4</v>
      </c>
      <c r="G412" s="138"/>
      <c r="H412" s="138"/>
      <c r="I412" s="138"/>
      <c r="J412" s="138"/>
      <c r="K412" s="138"/>
      <c r="L412" s="138"/>
      <c r="M412" s="138"/>
      <c r="N412" s="138"/>
      <c r="O412" s="138"/>
      <c r="P412" s="138"/>
      <c r="Q412" s="138"/>
      <c r="R412" s="138"/>
      <c r="S412" s="138"/>
      <c r="T412" s="131">
        <f t="shared" si="13"/>
        <v>0</v>
      </c>
      <c r="U412" s="138"/>
      <c r="V412" s="1"/>
    </row>
    <row r="413" spans="1:22" x14ac:dyDescent="0.25">
      <c r="A413" s="45" t="s">
        <v>2445</v>
      </c>
      <c r="B413" s="39" t="s">
        <v>2096</v>
      </c>
      <c r="C413" s="105">
        <v>1</v>
      </c>
      <c r="D413" s="105">
        <v>2</v>
      </c>
      <c r="E413" s="105">
        <f t="shared" si="12"/>
        <v>1.5</v>
      </c>
      <c r="F413" s="121">
        <v>3.5920414779715967E-4</v>
      </c>
      <c r="G413" s="138"/>
      <c r="H413" s="138"/>
      <c r="I413" s="138"/>
      <c r="J413" s="138"/>
      <c r="K413" s="138"/>
      <c r="L413" s="138"/>
      <c r="M413" s="138"/>
      <c r="N413" s="138"/>
      <c r="O413" s="138"/>
      <c r="P413" s="138"/>
      <c r="Q413" s="138"/>
      <c r="R413" s="138"/>
      <c r="S413" s="138"/>
      <c r="T413" s="131">
        <f t="shared" si="13"/>
        <v>0</v>
      </c>
      <c r="U413" s="138"/>
      <c r="V413" s="1"/>
    </row>
    <row r="414" spans="1:22" x14ac:dyDescent="0.25">
      <c r="A414" s="45" t="s">
        <v>2446</v>
      </c>
      <c r="B414" s="39" t="s">
        <v>2097</v>
      </c>
      <c r="C414" s="105">
        <v>5</v>
      </c>
      <c r="D414" s="105">
        <v>1</v>
      </c>
      <c r="E414" s="105">
        <f t="shared" si="12"/>
        <v>3</v>
      </c>
      <c r="F414" s="121">
        <v>1.1157402579621272E-3</v>
      </c>
      <c r="G414" s="138"/>
      <c r="H414" s="138"/>
      <c r="I414" s="138"/>
      <c r="J414" s="138"/>
      <c r="K414" s="138"/>
      <c r="L414" s="138"/>
      <c r="M414" s="138"/>
      <c r="N414" s="138"/>
      <c r="O414" s="138"/>
      <c r="P414" s="138"/>
      <c r="Q414" s="138"/>
      <c r="R414" s="138"/>
      <c r="S414" s="138"/>
      <c r="T414" s="131">
        <f t="shared" si="13"/>
        <v>0</v>
      </c>
      <c r="U414" s="138"/>
      <c r="V414" s="1"/>
    </row>
    <row r="415" spans="1:22" x14ac:dyDescent="0.25">
      <c r="A415" s="45" t="s">
        <v>2447</v>
      </c>
      <c r="B415" s="39" t="s">
        <v>2098</v>
      </c>
      <c r="C415" s="105">
        <v>4</v>
      </c>
      <c r="D415" s="105">
        <v>2</v>
      </c>
      <c r="E415" s="105">
        <f t="shared" si="12"/>
        <v>3</v>
      </c>
      <c r="F415" s="121">
        <v>7.9867737890094699E-4</v>
      </c>
      <c r="G415" s="138"/>
      <c r="H415" s="138"/>
      <c r="I415" s="138"/>
      <c r="J415" s="138"/>
      <c r="K415" s="138"/>
      <c r="L415" s="138"/>
      <c r="M415" s="138"/>
      <c r="N415" s="138"/>
      <c r="O415" s="138"/>
      <c r="P415" s="138"/>
      <c r="Q415" s="138"/>
      <c r="R415" s="138"/>
      <c r="S415" s="138"/>
      <c r="T415" s="131">
        <f t="shared" si="13"/>
        <v>0</v>
      </c>
      <c r="U415" s="138"/>
      <c r="V415" s="1"/>
    </row>
    <row r="416" spans="1:22" x14ac:dyDescent="0.25">
      <c r="A416" s="45" t="s">
        <v>2448</v>
      </c>
      <c r="B416" s="39" t="s">
        <v>2099</v>
      </c>
      <c r="C416" s="105"/>
      <c r="D416" s="105">
        <v>1</v>
      </c>
      <c r="E416" s="105">
        <f t="shared" si="12"/>
        <v>1</v>
      </c>
      <c r="F416" s="121">
        <v>1.4897397664535166E-5</v>
      </c>
      <c r="G416" s="138"/>
      <c r="H416" s="138"/>
      <c r="I416" s="138"/>
      <c r="J416" s="138"/>
      <c r="K416" s="138"/>
      <c r="L416" s="138"/>
      <c r="M416" s="138"/>
      <c r="N416" s="138"/>
      <c r="O416" s="138"/>
      <c r="P416" s="138"/>
      <c r="Q416" s="138"/>
      <c r="R416" s="138"/>
      <c r="S416" s="138"/>
      <c r="T416" s="131">
        <f t="shared" si="13"/>
        <v>0</v>
      </c>
      <c r="U416" s="138"/>
      <c r="V416" s="1"/>
    </row>
    <row r="417" spans="1:22" x14ac:dyDescent="0.25">
      <c r="A417" s="45" t="s">
        <v>2449</v>
      </c>
      <c r="B417" s="39" t="s">
        <v>2100</v>
      </c>
      <c r="C417" s="105"/>
      <c r="D417" s="105">
        <v>5</v>
      </c>
      <c r="E417" s="105">
        <f t="shared" si="12"/>
        <v>5</v>
      </c>
      <c r="F417" s="121">
        <v>5.4272330761133837E-4</v>
      </c>
      <c r="G417" s="138"/>
      <c r="H417" s="138"/>
      <c r="I417" s="138"/>
      <c r="J417" s="138"/>
      <c r="K417" s="138"/>
      <c r="L417" s="138"/>
      <c r="M417" s="138"/>
      <c r="N417" s="138"/>
      <c r="O417" s="138"/>
      <c r="P417" s="138"/>
      <c r="Q417" s="138"/>
      <c r="R417" s="138"/>
      <c r="S417" s="138"/>
      <c r="T417" s="131">
        <f t="shared" si="13"/>
        <v>0</v>
      </c>
      <c r="U417" s="138"/>
      <c r="V417" s="1"/>
    </row>
    <row r="418" spans="1:22" x14ac:dyDescent="0.25">
      <c r="A418" s="45" t="s">
        <v>2450</v>
      </c>
      <c r="B418" s="39" t="s">
        <v>2101</v>
      </c>
      <c r="C418" s="105">
        <v>3</v>
      </c>
      <c r="D418" s="105">
        <v>1</v>
      </c>
      <c r="E418" s="105">
        <f t="shared" si="12"/>
        <v>2</v>
      </c>
      <c r="F418" s="121">
        <v>2.343857232553533E-4</v>
      </c>
      <c r="G418" s="138"/>
      <c r="H418" s="138"/>
      <c r="I418" s="138"/>
      <c r="J418" s="138"/>
      <c r="K418" s="138"/>
      <c r="L418" s="138"/>
      <c r="M418" s="138"/>
      <c r="N418" s="138"/>
      <c r="O418" s="138"/>
      <c r="P418" s="138"/>
      <c r="Q418" s="138"/>
      <c r="R418" s="138"/>
      <c r="S418" s="138"/>
      <c r="T418" s="131">
        <f t="shared" si="13"/>
        <v>0</v>
      </c>
      <c r="U418" s="138"/>
      <c r="V418" s="1"/>
    </row>
    <row r="419" spans="1:22" x14ac:dyDescent="0.25">
      <c r="A419" s="45" t="s">
        <v>2451</v>
      </c>
      <c r="B419" s="39" t="s">
        <v>2102</v>
      </c>
      <c r="C419" s="105">
        <v>24</v>
      </c>
      <c r="D419" s="105">
        <v>3</v>
      </c>
      <c r="E419" s="105">
        <f t="shared" si="12"/>
        <v>13.5</v>
      </c>
      <c r="F419" s="121">
        <v>3.2447756557001253E-4</v>
      </c>
      <c r="G419" s="138"/>
      <c r="H419" s="138"/>
      <c r="I419" s="138"/>
      <c r="J419" s="138"/>
      <c r="K419" s="138"/>
      <c r="L419" s="138"/>
      <c r="M419" s="138"/>
      <c r="N419" s="138"/>
      <c r="O419" s="138"/>
      <c r="P419" s="138"/>
      <c r="Q419" s="138"/>
      <c r="R419" s="138"/>
      <c r="S419" s="138"/>
      <c r="T419" s="131">
        <f t="shared" si="13"/>
        <v>0</v>
      </c>
      <c r="U419" s="138"/>
      <c r="V419" s="1"/>
    </row>
    <row r="420" spans="1:22" x14ac:dyDescent="0.25">
      <c r="A420" s="45" t="s">
        <v>2452</v>
      </c>
      <c r="B420" s="39" t="s">
        <v>2103</v>
      </c>
      <c r="C420" s="105"/>
      <c r="D420" s="105">
        <v>40</v>
      </c>
      <c r="E420" s="105">
        <f t="shared" si="12"/>
        <v>40</v>
      </c>
      <c r="F420" s="121">
        <v>2.4348288603010446E-2</v>
      </c>
      <c r="G420" s="138"/>
      <c r="H420" s="138"/>
      <c r="I420" s="138"/>
      <c r="J420" s="138"/>
      <c r="K420" s="138"/>
      <c r="L420" s="138"/>
      <c r="M420" s="138"/>
      <c r="N420" s="138"/>
      <c r="O420" s="138"/>
      <c r="P420" s="138"/>
      <c r="Q420" s="138"/>
      <c r="R420" s="138"/>
      <c r="S420" s="138"/>
      <c r="T420" s="131">
        <f t="shared" si="13"/>
        <v>0</v>
      </c>
      <c r="U420" s="138"/>
      <c r="V420" s="1"/>
    </row>
    <row r="421" spans="1:22" x14ac:dyDescent="0.25">
      <c r="A421" s="45">
        <v>210040</v>
      </c>
      <c r="B421" s="39" t="s">
        <v>2104</v>
      </c>
      <c r="C421" s="105">
        <v>6</v>
      </c>
      <c r="D421" s="105">
        <v>2</v>
      </c>
      <c r="E421" s="105">
        <f t="shared" si="12"/>
        <v>4</v>
      </c>
      <c r="F421" s="121">
        <v>8.6958173582180168E-5</v>
      </c>
      <c r="G421" s="138"/>
      <c r="H421" s="138"/>
      <c r="I421" s="138"/>
      <c r="J421" s="138"/>
      <c r="K421" s="138"/>
      <c r="L421" s="138"/>
      <c r="M421" s="138"/>
      <c r="N421" s="138"/>
      <c r="O421" s="138"/>
      <c r="P421" s="138"/>
      <c r="Q421" s="138"/>
      <c r="R421" s="138"/>
      <c r="S421" s="138"/>
      <c r="T421" s="131">
        <f t="shared" si="13"/>
        <v>0</v>
      </c>
      <c r="U421" s="138"/>
      <c r="V421" s="1"/>
    </row>
    <row r="422" spans="1:22" x14ac:dyDescent="0.25">
      <c r="A422" s="45" t="s">
        <v>2453</v>
      </c>
      <c r="B422" s="39" t="s">
        <v>2105</v>
      </c>
      <c r="C422" s="105">
        <v>6</v>
      </c>
      <c r="D422" s="105">
        <v>2</v>
      </c>
      <c r="E422" s="105">
        <f t="shared" si="12"/>
        <v>4</v>
      </c>
      <c r="F422" s="121">
        <v>3.6279811664012589E-4</v>
      </c>
      <c r="G422" s="138"/>
      <c r="H422" s="138"/>
      <c r="I422" s="138"/>
      <c r="J422" s="138"/>
      <c r="K422" s="138"/>
      <c r="L422" s="138"/>
      <c r="M422" s="138"/>
      <c r="N422" s="138"/>
      <c r="O422" s="138"/>
      <c r="P422" s="138"/>
      <c r="Q422" s="138"/>
      <c r="R422" s="138"/>
      <c r="S422" s="138"/>
      <c r="T422" s="131">
        <f t="shared" si="13"/>
        <v>0</v>
      </c>
      <c r="U422" s="138"/>
      <c r="V422" s="1"/>
    </row>
    <row r="423" spans="1:22" x14ac:dyDescent="0.25">
      <c r="A423" s="45" t="s">
        <v>2454</v>
      </c>
      <c r="B423" s="39" t="s">
        <v>2106</v>
      </c>
      <c r="C423" s="105"/>
      <c r="D423" s="105">
        <v>1</v>
      </c>
      <c r="E423" s="105">
        <f t="shared" si="12"/>
        <v>1</v>
      </c>
      <c r="F423" s="121">
        <v>1.7792980132969169E-3</v>
      </c>
      <c r="G423" s="138"/>
      <c r="H423" s="138"/>
      <c r="I423" s="138"/>
      <c r="J423" s="138"/>
      <c r="K423" s="138"/>
      <c r="L423" s="138"/>
      <c r="M423" s="138"/>
      <c r="N423" s="138"/>
      <c r="O423" s="138"/>
      <c r="P423" s="138"/>
      <c r="Q423" s="138"/>
      <c r="R423" s="138"/>
      <c r="S423" s="138"/>
      <c r="T423" s="131">
        <f t="shared" si="13"/>
        <v>0</v>
      </c>
      <c r="U423" s="138"/>
      <c r="V423" s="1"/>
    </row>
    <row r="424" spans="1:22" x14ac:dyDescent="0.25">
      <c r="A424" s="45" t="s">
        <v>2455</v>
      </c>
      <c r="B424" s="39" t="s">
        <v>2107</v>
      </c>
      <c r="C424" s="105">
        <v>3</v>
      </c>
      <c r="D424" s="105">
        <v>1</v>
      </c>
      <c r="E424" s="105">
        <f t="shared" si="12"/>
        <v>2</v>
      </c>
      <c r="F424" s="121">
        <v>3.1744835206011014E-3</v>
      </c>
      <c r="G424" s="138"/>
      <c r="H424" s="138"/>
      <c r="I424" s="138"/>
      <c r="J424" s="138"/>
      <c r="K424" s="138"/>
      <c r="L424" s="138"/>
      <c r="M424" s="138"/>
      <c r="N424" s="138"/>
      <c r="O424" s="138"/>
      <c r="P424" s="138"/>
      <c r="Q424" s="138"/>
      <c r="R424" s="138"/>
      <c r="S424" s="138"/>
      <c r="T424" s="131">
        <f t="shared" si="13"/>
        <v>0</v>
      </c>
      <c r="U424" s="138"/>
      <c r="V424" s="1"/>
    </row>
    <row r="425" spans="1:22" x14ac:dyDescent="0.25">
      <c r="A425" s="45" t="s">
        <v>2456</v>
      </c>
      <c r="B425" s="39" t="s">
        <v>2108</v>
      </c>
      <c r="C425" s="105">
        <v>1</v>
      </c>
      <c r="D425" s="105">
        <v>1</v>
      </c>
      <c r="E425" s="105">
        <f t="shared" si="12"/>
        <v>1</v>
      </c>
      <c r="F425" s="121">
        <v>5.6255249217395016E-4</v>
      </c>
      <c r="G425" s="138"/>
      <c r="H425" s="138"/>
      <c r="I425" s="138"/>
      <c r="J425" s="138"/>
      <c r="K425" s="138"/>
      <c r="L425" s="138"/>
      <c r="M425" s="138"/>
      <c r="N425" s="138"/>
      <c r="O425" s="138"/>
      <c r="P425" s="138"/>
      <c r="Q425" s="138"/>
      <c r="R425" s="138"/>
      <c r="S425" s="138"/>
      <c r="T425" s="131">
        <f t="shared" si="13"/>
        <v>0</v>
      </c>
      <c r="U425" s="138"/>
      <c r="V425" s="1"/>
    </row>
    <row r="426" spans="1:22" x14ac:dyDescent="0.25">
      <c r="A426" s="45" t="s">
        <v>2457</v>
      </c>
      <c r="B426" s="39" t="s">
        <v>2109</v>
      </c>
      <c r="C426" s="105">
        <v>3</v>
      </c>
      <c r="D426" s="105">
        <v>150</v>
      </c>
      <c r="E426" s="105">
        <f t="shared" si="12"/>
        <v>76.5</v>
      </c>
      <c r="F426" s="121">
        <v>2.5585770303987621E-2</v>
      </c>
      <c r="G426" s="138"/>
      <c r="H426" s="138"/>
      <c r="I426" s="138"/>
      <c r="J426" s="138"/>
      <c r="K426" s="138"/>
      <c r="L426" s="138"/>
      <c r="M426" s="138"/>
      <c r="N426" s="138"/>
      <c r="O426" s="138"/>
      <c r="P426" s="138"/>
      <c r="Q426" s="138"/>
      <c r="R426" s="138"/>
      <c r="S426" s="138"/>
      <c r="T426" s="131">
        <f t="shared" si="13"/>
        <v>0</v>
      </c>
      <c r="U426" s="138"/>
      <c r="V426" s="1"/>
    </row>
    <row r="427" spans="1:22" x14ac:dyDescent="0.25">
      <c r="A427" s="45" t="s">
        <v>2458</v>
      </c>
      <c r="B427" s="39" t="s">
        <v>2110</v>
      </c>
      <c r="C427" s="105">
        <v>7</v>
      </c>
      <c r="D427" s="105">
        <v>2</v>
      </c>
      <c r="E427" s="105">
        <f t="shared" si="12"/>
        <v>4.5</v>
      </c>
      <c r="F427" s="121">
        <v>1.3033692401913696E-3</v>
      </c>
      <c r="G427" s="138"/>
      <c r="H427" s="138"/>
      <c r="I427" s="138"/>
      <c r="J427" s="138"/>
      <c r="K427" s="138"/>
      <c r="L427" s="138"/>
      <c r="M427" s="138"/>
      <c r="N427" s="138"/>
      <c r="O427" s="138"/>
      <c r="P427" s="138"/>
      <c r="Q427" s="138"/>
      <c r="R427" s="138"/>
      <c r="S427" s="138"/>
      <c r="T427" s="131">
        <f t="shared" si="13"/>
        <v>0</v>
      </c>
      <c r="U427" s="138"/>
      <c r="V427" s="1"/>
    </row>
    <row r="428" spans="1:22" x14ac:dyDescent="0.25">
      <c r="A428" s="45" t="s">
        <v>2459</v>
      </c>
      <c r="B428" s="39" t="s">
        <v>2111</v>
      </c>
      <c r="C428" s="105"/>
      <c r="D428" s="105">
        <v>2</v>
      </c>
      <c r="E428" s="105">
        <f t="shared" si="12"/>
        <v>2</v>
      </c>
      <c r="F428" s="121">
        <v>0.14983562217237195</v>
      </c>
      <c r="G428" s="138"/>
      <c r="H428" s="138"/>
      <c r="I428" s="138"/>
      <c r="J428" s="138"/>
      <c r="K428" s="138"/>
      <c r="L428" s="138"/>
      <c r="M428" s="138"/>
      <c r="N428" s="138"/>
      <c r="O428" s="138"/>
      <c r="P428" s="138"/>
      <c r="Q428" s="138"/>
      <c r="R428" s="138"/>
      <c r="S428" s="138"/>
      <c r="T428" s="131">
        <f t="shared" si="13"/>
        <v>0</v>
      </c>
      <c r="U428" s="138"/>
      <c r="V428" s="1"/>
    </row>
    <row r="429" spans="1:22" x14ac:dyDescent="0.25">
      <c r="A429" s="45" t="s">
        <v>2460</v>
      </c>
      <c r="B429" s="39" t="s">
        <v>2112</v>
      </c>
      <c r="C429" s="105"/>
      <c r="D429" s="105">
        <v>8</v>
      </c>
      <c r="E429" s="105">
        <f t="shared" si="12"/>
        <v>8</v>
      </c>
      <c r="F429" s="121">
        <v>6.4884175672857494E-3</v>
      </c>
      <c r="G429" s="138"/>
      <c r="H429" s="138"/>
      <c r="I429" s="138"/>
      <c r="J429" s="138"/>
      <c r="K429" s="138"/>
      <c r="L429" s="138"/>
      <c r="M429" s="138"/>
      <c r="N429" s="138"/>
      <c r="O429" s="138"/>
      <c r="P429" s="138"/>
      <c r="Q429" s="138"/>
      <c r="R429" s="138"/>
      <c r="S429" s="138"/>
      <c r="T429" s="131">
        <f t="shared" si="13"/>
        <v>0</v>
      </c>
      <c r="U429" s="138"/>
      <c r="V429" s="1"/>
    </row>
    <row r="430" spans="1:22" x14ac:dyDescent="0.25">
      <c r="A430" s="45" t="s">
        <v>2461</v>
      </c>
      <c r="B430" s="39" t="s">
        <v>2113</v>
      </c>
      <c r="C430" s="105"/>
      <c r="D430" s="105">
        <v>30</v>
      </c>
      <c r="E430" s="105">
        <f t="shared" si="12"/>
        <v>30</v>
      </c>
      <c r="F430" s="121">
        <v>4.5726167626029858E-3</v>
      </c>
      <c r="G430" s="138"/>
      <c r="H430" s="138"/>
      <c r="I430" s="138"/>
      <c r="J430" s="138"/>
      <c r="K430" s="138"/>
      <c r="L430" s="138"/>
      <c r="M430" s="138"/>
      <c r="N430" s="138"/>
      <c r="O430" s="138"/>
      <c r="P430" s="138"/>
      <c r="Q430" s="138"/>
      <c r="R430" s="138"/>
      <c r="S430" s="138"/>
      <c r="T430" s="131">
        <f t="shared" si="13"/>
        <v>0</v>
      </c>
      <c r="U430" s="138"/>
      <c r="V430" s="1"/>
    </row>
    <row r="431" spans="1:22" x14ac:dyDescent="0.25">
      <c r="A431" s="45" t="s">
        <v>2462</v>
      </c>
      <c r="B431" s="39" t="s">
        <v>2114</v>
      </c>
      <c r="C431" s="105"/>
      <c r="D431" s="105">
        <v>2</v>
      </c>
      <c r="E431" s="105">
        <f t="shared" si="12"/>
        <v>2</v>
      </c>
      <c r="F431" s="121">
        <v>6.6890902755523196E-3</v>
      </c>
      <c r="G431" s="138"/>
      <c r="H431" s="138"/>
      <c r="I431" s="138"/>
      <c r="J431" s="138"/>
      <c r="K431" s="138"/>
      <c r="L431" s="138"/>
      <c r="M431" s="138"/>
      <c r="N431" s="138"/>
      <c r="O431" s="138"/>
      <c r="P431" s="138"/>
      <c r="Q431" s="138"/>
      <c r="R431" s="138"/>
      <c r="S431" s="138"/>
      <c r="T431" s="131">
        <f t="shared" si="13"/>
        <v>0</v>
      </c>
      <c r="U431" s="138"/>
      <c r="V431" s="1"/>
    </row>
    <row r="432" spans="1:22" x14ac:dyDescent="0.25">
      <c r="A432" s="45" t="s">
        <v>2463</v>
      </c>
      <c r="B432" s="39" t="s">
        <v>2115</v>
      </c>
      <c r="C432" s="105"/>
      <c r="D432" s="105">
        <v>15</v>
      </c>
      <c r="E432" s="105">
        <f t="shared" si="12"/>
        <v>15</v>
      </c>
      <c r="F432" s="121">
        <v>1.3880129885382087E-2</v>
      </c>
      <c r="G432" s="138"/>
      <c r="H432" s="138"/>
      <c r="I432" s="138"/>
      <c r="J432" s="138"/>
      <c r="K432" s="138"/>
      <c r="L432" s="138"/>
      <c r="M432" s="138"/>
      <c r="N432" s="138"/>
      <c r="O432" s="138"/>
      <c r="P432" s="138"/>
      <c r="Q432" s="138"/>
      <c r="R432" s="138"/>
      <c r="S432" s="138"/>
      <c r="T432" s="131">
        <f t="shared" si="13"/>
        <v>0</v>
      </c>
      <c r="U432" s="138"/>
      <c r="V432" s="1"/>
    </row>
    <row r="433" spans="1:22" x14ac:dyDescent="0.25">
      <c r="A433" s="45" t="s">
        <v>2464</v>
      </c>
      <c r="B433" s="39" t="s">
        <v>2116</v>
      </c>
      <c r="C433" s="105"/>
      <c r="D433" s="105">
        <v>15</v>
      </c>
      <c r="E433" s="105">
        <f t="shared" si="12"/>
        <v>15</v>
      </c>
      <c r="F433" s="121">
        <v>1.2298516030865916E-2</v>
      </c>
      <c r="G433" s="138"/>
      <c r="H433" s="138"/>
      <c r="I433" s="138"/>
      <c r="J433" s="138"/>
      <c r="K433" s="138"/>
      <c r="L433" s="138"/>
      <c r="M433" s="138"/>
      <c r="N433" s="138"/>
      <c r="O433" s="138"/>
      <c r="P433" s="138"/>
      <c r="Q433" s="138"/>
      <c r="R433" s="138"/>
      <c r="S433" s="138"/>
      <c r="T433" s="131">
        <f t="shared" si="13"/>
        <v>0</v>
      </c>
      <c r="U433" s="138"/>
      <c r="V433" s="1"/>
    </row>
    <row r="434" spans="1:22" x14ac:dyDescent="0.25">
      <c r="A434" s="45" t="s">
        <v>2465</v>
      </c>
      <c r="B434" s="39" t="s">
        <v>2117</v>
      </c>
      <c r="C434" s="105"/>
      <c r="D434" s="105">
        <v>2</v>
      </c>
      <c r="E434" s="105">
        <f t="shared" si="12"/>
        <v>2</v>
      </c>
      <c r="F434" s="121">
        <v>8.026908330662784E-4</v>
      </c>
      <c r="G434" s="138"/>
      <c r="H434" s="138"/>
      <c r="I434" s="138"/>
      <c r="J434" s="138"/>
      <c r="K434" s="138"/>
      <c r="L434" s="138"/>
      <c r="M434" s="138"/>
      <c r="N434" s="138"/>
      <c r="O434" s="138"/>
      <c r="P434" s="138"/>
      <c r="Q434" s="138"/>
      <c r="R434" s="138"/>
      <c r="S434" s="138"/>
      <c r="T434" s="131">
        <f t="shared" si="13"/>
        <v>0</v>
      </c>
      <c r="U434" s="138"/>
      <c r="V434" s="1"/>
    </row>
    <row r="435" spans="1:22" x14ac:dyDescent="0.25">
      <c r="A435" s="45" t="s">
        <v>2466</v>
      </c>
      <c r="B435" s="39" t="s">
        <v>2118</v>
      </c>
      <c r="C435" s="105"/>
      <c r="D435" s="105">
        <v>90</v>
      </c>
      <c r="E435" s="105">
        <f t="shared" si="12"/>
        <v>90</v>
      </c>
      <c r="F435" s="121">
        <v>3.190696061438457E-3</v>
      </c>
      <c r="G435" s="138"/>
      <c r="H435" s="138"/>
      <c r="I435" s="138"/>
      <c r="J435" s="138"/>
      <c r="K435" s="138"/>
      <c r="L435" s="138"/>
      <c r="M435" s="138"/>
      <c r="N435" s="138"/>
      <c r="O435" s="138"/>
      <c r="P435" s="138"/>
      <c r="Q435" s="138"/>
      <c r="R435" s="138"/>
      <c r="S435" s="138"/>
      <c r="T435" s="131">
        <f t="shared" si="13"/>
        <v>0</v>
      </c>
      <c r="U435" s="138"/>
      <c r="V435" s="1"/>
    </row>
    <row r="436" spans="1:22" x14ac:dyDescent="0.25">
      <c r="A436" s="45" t="s">
        <v>2467</v>
      </c>
      <c r="B436" s="39" t="s">
        <v>2119</v>
      </c>
      <c r="C436" s="105"/>
      <c r="D436" s="105">
        <v>1</v>
      </c>
      <c r="E436" s="105">
        <f t="shared" si="12"/>
        <v>1</v>
      </c>
      <c r="F436" s="121">
        <v>1.234137155839403E-3</v>
      </c>
      <c r="G436" s="138"/>
      <c r="H436" s="138"/>
      <c r="I436" s="138"/>
      <c r="J436" s="138"/>
      <c r="K436" s="138"/>
      <c r="L436" s="138"/>
      <c r="M436" s="138"/>
      <c r="N436" s="138"/>
      <c r="O436" s="138"/>
      <c r="P436" s="138"/>
      <c r="Q436" s="138"/>
      <c r="R436" s="138"/>
      <c r="S436" s="138"/>
      <c r="T436" s="131">
        <f t="shared" si="13"/>
        <v>0</v>
      </c>
      <c r="U436" s="138"/>
      <c r="V436" s="1"/>
    </row>
    <row r="437" spans="1:22" x14ac:dyDescent="0.25">
      <c r="A437" s="45" t="s">
        <v>2468</v>
      </c>
      <c r="B437" s="39" t="s">
        <v>2120</v>
      </c>
      <c r="C437" s="105"/>
      <c r="D437" s="105">
        <v>1</v>
      </c>
      <c r="E437" s="105">
        <f t="shared" si="12"/>
        <v>1</v>
      </c>
      <c r="F437" s="121">
        <v>2.0308078076576841E-3</v>
      </c>
      <c r="G437" s="138"/>
      <c r="H437" s="138"/>
      <c r="I437" s="138"/>
      <c r="J437" s="138"/>
      <c r="K437" s="138"/>
      <c r="L437" s="138"/>
      <c r="M437" s="138"/>
      <c r="N437" s="138"/>
      <c r="O437" s="138"/>
      <c r="P437" s="138"/>
      <c r="Q437" s="138"/>
      <c r="R437" s="138"/>
      <c r="S437" s="138"/>
      <c r="T437" s="131">
        <f t="shared" si="13"/>
        <v>0</v>
      </c>
      <c r="U437" s="138"/>
      <c r="V437" s="1"/>
    </row>
    <row r="438" spans="1:22" x14ac:dyDescent="0.25">
      <c r="A438" s="45" t="s">
        <v>2469</v>
      </c>
      <c r="B438" s="39" t="s">
        <v>2121</v>
      </c>
      <c r="C438" s="105">
        <v>1</v>
      </c>
      <c r="D438" s="105">
        <v>1</v>
      </c>
      <c r="E438" s="105">
        <f t="shared" si="12"/>
        <v>1</v>
      </c>
      <c r="F438" s="121">
        <v>2.0067270826656957E-3</v>
      </c>
      <c r="G438" s="138"/>
      <c r="H438" s="138"/>
      <c r="I438" s="138"/>
      <c r="J438" s="138"/>
      <c r="K438" s="138"/>
      <c r="L438" s="138"/>
      <c r="M438" s="138"/>
      <c r="N438" s="138"/>
      <c r="O438" s="138"/>
      <c r="P438" s="138"/>
      <c r="Q438" s="138"/>
      <c r="R438" s="138"/>
      <c r="S438" s="138"/>
      <c r="T438" s="131">
        <f t="shared" si="13"/>
        <v>0</v>
      </c>
      <c r="U438" s="138"/>
      <c r="V438" s="1"/>
    </row>
    <row r="439" spans="1:22" x14ac:dyDescent="0.25">
      <c r="A439" s="45" t="s">
        <v>2470</v>
      </c>
      <c r="B439" s="39" t="s">
        <v>2122</v>
      </c>
      <c r="C439" s="105">
        <v>1</v>
      </c>
      <c r="D439" s="105">
        <v>1</v>
      </c>
      <c r="E439" s="105">
        <f t="shared" si="12"/>
        <v>1</v>
      </c>
      <c r="F439" s="121">
        <v>9.9297844524402442E-4</v>
      </c>
      <c r="G439" s="138"/>
      <c r="H439" s="138"/>
      <c r="I439" s="138"/>
      <c r="J439" s="138"/>
      <c r="K439" s="138"/>
      <c r="L439" s="138"/>
      <c r="M439" s="138"/>
      <c r="N439" s="138"/>
      <c r="O439" s="138"/>
      <c r="P439" s="138"/>
      <c r="Q439" s="138"/>
      <c r="R439" s="138"/>
      <c r="S439" s="138"/>
      <c r="T439" s="131">
        <f t="shared" si="13"/>
        <v>0</v>
      </c>
      <c r="U439" s="138"/>
      <c r="V439" s="1"/>
    </row>
    <row r="440" spans="1:22" x14ac:dyDescent="0.25">
      <c r="A440" s="45" t="s">
        <v>2471</v>
      </c>
      <c r="B440" s="39" t="s">
        <v>2123</v>
      </c>
      <c r="C440" s="105">
        <v>1</v>
      </c>
      <c r="D440" s="105">
        <v>1</v>
      </c>
      <c r="E440" s="105">
        <f t="shared" si="12"/>
        <v>1</v>
      </c>
      <c r="F440" s="121">
        <v>2.6609201116147127E-4</v>
      </c>
      <c r="G440" s="138"/>
      <c r="H440" s="138"/>
      <c r="I440" s="138"/>
      <c r="J440" s="138"/>
      <c r="K440" s="138"/>
      <c r="L440" s="138"/>
      <c r="M440" s="138"/>
      <c r="N440" s="138"/>
      <c r="O440" s="138"/>
      <c r="P440" s="138"/>
      <c r="Q440" s="138"/>
      <c r="R440" s="138"/>
      <c r="S440" s="138"/>
      <c r="T440" s="131">
        <f t="shared" si="13"/>
        <v>0</v>
      </c>
      <c r="U440" s="138"/>
      <c r="V440" s="1"/>
    </row>
    <row r="441" spans="1:22" x14ac:dyDescent="0.25">
      <c r="A441" s="45" t="s">
        <v>2472</v>
      </c>
      <c r="B441" s="39" t="s">
        <v>2124</v>
      </c>
      <c r="C441" s="105">
        <v>1</v>
      </c>
      <c r="D441" s="105">
        <v>1</v>
      </c>
      <c r="E441" s="105">
        <f t="shared" si="12"/>
        <v>1</v>
      </c>
      <c r="F441" s="121">
        <v>9.3647263857732474E-4</v>
      </c>
      <c r="G441" s="138"/>
      <c r="H441" s="138"/>
      <c r="I441" s="138"/>
      <c r="J441" s="138"/>
      <c r="K441" s="138"/>
      <c r="L441" s="138"/>
      <c r="M441" s="138"/>
      <c r="N441" s="138"/>
      <c r="O441" s="138"/>
      <c r="P441" s="138"/>
      <c r="Q441" s="138"/>
      <c r="R441" s="138"/>
      <c r="S441" s="138"/>
      <c r="T441" s="131">
        <f t="shared" si="13"/>
        <v>0</v>
      </c>
      <c r="U441" s="138"/>
      <c r="V441" s="1"/>
    </row>
    <row r="442" spans="1:22" x14ac:dyDescent="0.25">
      <c r="A442" s="45" t="s">
        <v>2473</v>
      </c>
      <c r="B442" s="39" t="s">
        <v>2125</v>
      </c>
      <c r="C442" s="105">
        <v>1</v>
      </c>
      <c r="D442" s="105">
        <v>1</v>
      </c>
      <c r="E442" s="105">
        <f t="shared" si="12"/>
        <v>1</v>
      </c>
      <c r="F442" s="121">
        <v>1.5384907633770335E-3</v>
      </c>
      <c r="G442" s="138"/>
      <c r="H442" s="138"/>
      <c r="I442" s="138"/>
      <c r="J442" s="138"/>
      <c r="K442" s="138"/>
      <c r="L442" s="138"/>
      <c r="M442" s="138"/>
      <c r="N442" s="138"/>
      <c r="O442" s="138"/>
      <c r="P442" s="138"/>
      <c r="Q442" s="138"/>
      <c r="R442" s="138"/>
      <c r="S442" s="138"/>
      <c r="T442" s="131">
        <f t="shared" si="13"/>
        <v>0</v>
      </c>
      <c r="U442" s="138"/>
      <c r="V442" s="1"/>
    </row>
    <row r="443" spans="1:22" x14ac:dyDescent="0.25">
      <c r="A443" s="45" t="s">
        <v>2474</v>
      </c>
      <c r="B443" s="39" t="s">
        <v>2126</v>
      </c>
      <c r="C443" s="105"/>
      <c r="D443" s="105">
        <v>2</v>
      </c>
      <c r="E443" s="105">
        <f t="shared" si="12"/>
        <v>2</v>
      </c>
      <c r="F443" s="121">
        <v>3.1380716504226316E-2</v>
      </c>
      <c r="G443" s="138"/>
      <c r="H443" s="138"/>
      <c r="I443" s="138"/>
      <c r="J443" s="138"/>
      <c r="K443" s="138"/>
      <c r="L443" s="138"/>
      <c r="M443" s="138"/>
      <c r="N443" s="138"/>
      <c r="O443" s="138"/>
      <c r="P443" s="138"/>
      <c r="Q443" s="138"/>
      <c r="R443" s="138"/>
      <c r="S443" s="138"/>
      <c r="T443" s="131">
        <f t="shared" si="13"/>
        <v>0</v>
      </c>
      <c r="U443" s="138"/>
      <c r="V443" s="1"/>
    </row>
    <row r="444" spans="1:22" x14ac:dyDescent="0.25">
      <c r="A444" s="45" t="s">
        <v>2475</v>
      </c>
      <c r="B444" s="39" t="s">
        <v>2127</v>
      </c>
      <c r="C444" s="105">
        <v>1</v>
      </c>
      <c r="D444" s="105">
        <v>1</v>
      </c>
      <c r="E444" s="105">
        <f t="shared" si="12"/>
        <v>1</v>
      </c>
      <c r="F444" s="121">
        <v>1.2709271523549408E-3</v>
      </c>
      <c r="G444" s="138"/>
      <c r="H444" s="138"/>
      <c r="I444" s="138"/>
      <c r="J444" s="138"/>
      <c r="K444" s="138"/>
      <c r="L444" s="138"/>
      <c r="M444" s="138"/>
      <c r="N444" s="138"/>
      <c r="O444" s="138"/>
      <c r="P444" s="138"/>
      <c r="Q444" s="138"/>
      <c r="R444" s="138"/>
      <c r="S444" s="138"/>
      <c r="T444" s="131">
        <f t="shared" si="13"/>
        <v>0</v>
      </c>
      <c r="U444" s="138"/>
      <c r="V444" s="1"/>
    </row>
    <row r="445" spans="1:22" x14ac:dyDescent="0.25">
      <c r="A445" s="45" t="s">
        <v>2476</v>
      </c>
      <c r="B445" s="39" t="s">
        <v>2128</v>
      </c>
      <c r="C445" s="105">
        <v>5</v>
      </c>
      <c r="D445" s="105">
        <v>4</v>
      </c>
      <c r="E445" s="105">
        <f t="shared" si="12"/>
        <v>4.5</v>
      </c>
      <c r="F445" s="121">
        <v>1.2040362495994176E-3</v>
      </c>
      <c r="G445" s="138"/>
      <c r="H445" s="138"/>
      <c r="I445" s="138"/>
      <c r="J445" s="138"/>
      <c r="K445" s="138"/>
      <c r="L445" s="138"/>
      <c r="M445" s="138"/>
      <c r="N445" s="138"/>
      <c r="O445" s="138"/>
      <c r="P445" s="138"/>
      <c r="Q445" s="138"/>
      <c r="R445" s="138"/>
      <c r="S445" s="138"/>
      <c r="T445" s="131">
        <f t="shared" si="13"/>
        <v>0</v>
      </c>
      <c r="U445" s="138"/>
      <c r="V445" s="1"/>
    </row>
    <row r="446" spans="1:22" x14ac:dyDescent="0.25">
      <c r="A446" s="45">
        <v>148537</v>
      </c>
      <c r="B446" s="39" t="s">
        <v>2129</v>
      </c>
      <c r="C446" s="105"/>
      <c r="D446" s="105">
        <v>1</v>
      </c>
      <c r="E446" s="105">
        <f t="shared" si="12"/>
        <v>1</v>
      </c>
      <c r="F446" s="121">
        <v>4.9541810653239687E-3</v>
      </c>
      <c r="G446" s="138"/>
      <c r="H446" s="138"/>
      <c r="I446" s="138"/>
      <c r="J446" s="138"/>
      <c r="K446" s="138"/>
      <c r="L446" s="138"/>
      <c r="M446" s="138"/>
      <c r="N446" s="138"/>
      <c r="O446" s="138"/>
      <c r="P446" s="138"/>
      <c r="Q446" s="138"/>
      <c r="R446" s="138"/>
      <c r="S446" s="138"/>
      <c r="T446" s="131">
        <f t="shared" si="13"/>
        <v>0</v>
      </c>
      <c r="U446" s="138"/>
      <c r="V446" s="1"/>
    </row>
    <row r="447" spans="1:22" x14ac:dyDescent="0.25">
      <c r="A447" s="45" t="s">
        <v>2477</v>
      </c>
      <c r="B447" s="39" t="s">
        <v>2130</v>
      </c>
      <c r="C447" s="105"/>
      <c r="D447" s="105">
        <v>1</v>
      </c>
      <c r="E447" s="105">
        <f t="shared" si="12"/>
        <v>1</v>
      </c>
      <c r="F447" s="121">
        <v>9.3513482052221434E-5</v>
      </c>
      <c r="G447" s="138"/>
      <c r="H447" s="138"/>
      <c r="I447" s="138"/>
      <c r="J447" s="138"/>
      <c r="K447" s="138"/>
      <c r="L447" s="138"/>
      <c r="M447" s="138"/>
      <c r="N447" s="138"/>
      <c r="O447" s="138"/>
      <c r="P447" s="138"/>
      <c r="Q447" s="138"/>
      <c r="R447" s="138"/>
      <c r="S447" s="138"/>
      <c r="T447" s="131">
        <f t="shared" si="13"/>
        <v>0</v>
      </c>
      <c r="U447" s="138"/>
      <c r="V447" s="1"/>
    </row>
    <row r="448" spans="1:22" x14ac:dyDescent="0.25">
      <c r="A448" s="45" t="s">
        <v>2478</v>
      </c>
      <c r="B448" s="39" t="s">
        <v>2131</v>
      </c>
      <c r="C448" s="105"/>
      <c r="D448" s="105">
        <v>1</v>
      </c>
      <c r="E448" s="105">
        <f t="shared" si="12"/>
        <v>1</v>
      </c>
      <c r="F448" s="121">
        <v>2.4972648289330501E-3</v>
      </c>
      <c r="G448" s="138"/>
      <c r="H448" s="138"/>
      <c r="I448" s="138"/>
      <c r="J448" s="138"/>
      <c r="K448" s="138"/>
      <c r="L448" s="138"/>
      <c r="M448" s="138"/>
      <c r="N448" s="138"/>
      <c r="O448" s="138"/>
      <c r="P448" s="138"/>
      <c r="Q448" s="138"/>
      <c r="R448" s="138"/>
      <c r="S448" s="138"/>
      <c r="T448" s="131">
        <f t="shared" si="13"/>
        <v>0</v>
      </c>
      <c r="U448" s="138"/>
      <c r="V448" s="1"/>
    </row>
    <row r="449" spans="1:22" x14ac:dyDescent="0.25">
      <c r="A449" s="45" t="s">
        <v>2479</v>
      </c>
      <c r="B449" s="39" t="s">
        <v>2132</v>
      </c>
      <c r="C449" s="105">
        <v>21</v>
      </c>
      <c r="D449" s="105">
        <v>20</v>
      </c>
      <c r="E449" s="105">
        <f t="shared" si="12"/>
        <v>20.5</v>
      </c>
      <c r="F449" s="121">
        <v>4.3276146594594514E-2</v>
      </c>
      <c r="G449" s="138"/>
      <c r="H449" s="138"/>
      <c r="I449" s="138"/>
      <c r="J449" s="138"/>
      <c r="K449" s="138"/>
      <c r="L449" s="138"/>
      <c r="M449" s="138"/>
      <c r="N449" s="138"/>
      <c r="O449" s="138"/>
      <c r="P449" s="138"/>
      <c r="Q449" s="138"/>
      <c r="R449" s="138"/>
      <c r="S449" s="138"/>
      <c r="T449" s="131">
        <f t="shared" si="13"/>
        <v>0</v>
      </c>
      <c r="U449" s="138"/>
      <c r="V449" s="1"/>
    </row>
    <row r="450" spans="1:22" x14ac:dyDescent="0.25">
      <c r="A450" s="45" t="s">
        <v>2480</v>
      </c>
      <c r="B450" s="39" t="s">
        <v>2133</v>
      </c>
      <c r="C450" s="105">
        <v>2</v>
      </c>
      <c r="D450" s="105">
        <v>1</v>
      </c>
      <c r="E450" s="105">
        <f t="shared" si="12"/>
        <v>1.5</v>
      </c>
      <c r="F450" s="121">
        <v>8.026908330662784E-4</v>
      </c>
      <c r="G450" s="138"/>
      <c r="H450" s="138"/>
      <c r="I450" s="138"/>
      <c r="J450" s="138"/>
      <c r="K450" s="138"/>
      <c r="L450" s="138"/>
      <c r="M450" s="138"/>
      <c r="N450" s="138"/>
      <c r="O450" s="138"/>
      <c r="P450" s="138"/>
      <c r="Q450" s="138"/>
      <c r="R450" s="138"/>
      <c r="S450" s="138"/>
      <c r="T450" s="131">
        <f t="shared" si="13"/>
        <v>0</v>
      </c>
      <c r="U450" s="138"/>
      <c r="V450" s="1"/>
    </row>
    <row r="451" spans="1:22" x14ac:dyDescent="0.25">
      <c r="A451" s="45" t="s">
        <v>2481</v>
      </c>
      <c r="B451" s="39" t="s">
        <v>2134</v>
      </c>
      <c r="C451" s="105">
        <v>2</v>
      </c>
      <c r="D451" s="105">
        <v>1</v>
      </c>
      <c r="E451" s="105">
        <f t="shared" si="12"/>
        <v>1.5</v>
      </c>
      <c r="F451" s="121">
        <v>3.0100906239985438E-3</v>
      </c>
      <c r="G451" s="138"/>
      <c r="H451" s="138"/>
      <c r="I451" s="138"/>
      <c r="J451" s="138"/>
      <c r="K451" s="138"/>
      <c r="L451" s="138"/>
      <c r="M451" s="138"/>
      <c r="N451" s="138"/>
      <c r="O451" s="138"/>
      <c r="P451" s="138"/>
      <c r="Q451" s="138"/>
      <c r="R451" s="138"/>
      <c r="S451" s="138"/>
      <c r="T451" s="131">
        <f t="shared" si="13"/>
        <v>0</v>
      </c>
      <c r="U451" s="138"/>
      <c r="V451" s="1"/>
    </row>
    <row r="452" spans="1:22" x14ac:dyDescent="0.25">
      <c r="A452" s="45" t="s">
        <v>2482</v>
      </c>
      <c r="B452" s="39" t="s">
        <v>2135</v>
      </c>
      <c r="C452" s="105">
        <v>60</v>
      </c>
      <c r="D452" s="105">
        <v>90</v>
      </c>
      <c r="E452" s="105">
        <f t="shared" si="12"/>
        <v>75</v>
      </c>
      <c r="F452" s="121">
        <v>0.23081374904820834</v>
      </c>
      <c r="G452" s="138"/>
      <c r="H452" s="138"/>
      <c r="I452" s="138"/>
      <c r="J452" s="138"/>
      <c r="K452" s="138"/>
      <c r="L452" s="138"/>
      <c r="M452" s="138"/>
      <c r="N452" s="138"/>
      <c r="O452" s="138"/>
      <c r="P452" s="138"/>
      <c r="Q452" s="138"/>
      <c r="R452" s="138"/>
      <c r="S452" s="138"/>
      <c r="T452" s="131">
        <f t="shared" si="13"/>
        <v>0</v>
      </c>
      <c r="U452" s="138"/>
      <c r="V452" s="1"/>
    </row>
    <row r="453" spans="1:22" x14ac:dyDescent="0.25">
      <c r="A453" s="45" t="s">
        <v>2483</v>
      </c>
      <c r="B453" s="39" t="s">
        <v>2136</v>
      </c>
      <c r="C453" s="105"/>
      <c r="D453" s="105">
        <v>16</v>
      </c>
      <c r="E453" s="105">
        <f t="shared" si="12"/>
        <v>16</v>
      </c>
      <c r="F453" s="121">
        <v>1.2141608566404935E-2</v>
      </c>
      <c r="G453" s="138"/>
      <c r="H453" s="138"/>
      <c r="I453" s="138"/>
      <c r="J453" s="138"/>
      <c r="K453" s="138"/>
      <c r="L453" s="138"/>
      <c r="M453" s="138"/>
      <c r="N453" s="138"/>
      <c r="O453" s="138"/>
      <c r="P453" s="138"/>
      <c r="Q453" s="138"/>
      <c r="R453" s="138"/>
      <c r="S453" s="138"/>
      <c r="T453" s="131">
        <f t="shared" si="13"/>
        <v>0</v>
      </c>
      <c r="U453" s="138"/>
      <c r="V453" s="1"/>
    </row>
    <row r="454" spans="1:22" x14ac:dyDescent="0.25">
      <c r="A454" s="45" t="s">
        <v>2484</v>
      </c>
      <c r="B454" s="39" t="s">
        <v>2137</v>
      </c>
      <c r="C454" s="105"/>
      <c r="D454" s="105">
        <v>10</v>
      </c>
      <c r="E454" s="105">
        <f t="shared" si="12"/>
        <v>10</v>
      </c>
      <c r="F454" s="121">
        <v>7.5885053540030844E-3</v>
      </c>
      <c r="G454" s="138"/>
      <c r="H454" s="138"/>
      <c r="I454" s="138"/>
      <c r="J454" s="138"/>
      <c r="K454" s="138"/>
      <c r="L454" s="138"/>
      <c r="M454" s="138"/>
      <c r="N454" s="138"/>
      <c r="O454" s="138"/>
      <c r="P454" s="138"/>
      <c r="Q454" s="138"/>
      <c r="R454" s="138"/>
      <c r="S454" s="138"/>
      <c r="T454" s="131">
        <f t="shared" si="13"/>
        <v>0</v>
      </c>
      <c r="U454" s="138"/>
      <c r="V454" s="1"/>
    </row>
    <row r="455" spans="1:22" x14ac:dyDescent="0.25">
      <c r="A455" s="45">
        <v>207057</v>
      </c>
      <c r="B455" s="39" t="s">
        <v>2138</v>
      </c>
      <c r="C455" s="105">
        <v>800</v>
      </c>
      <c r="D455" s="105">
        <v>120</v>
      </c>
      <c r="E455" s="105">
        <f t="shared" si="12"/>
        <v>460</v>
      </c>
      <c r="F455" s="121">
        <v>9.1887742876768916E-2</v>
      </c>
      <c r="G455" s="138"/>
      <c r="H455" s="138"/>
      <c r="I455" s="138"/>
      <c r="J455" s="138"/>
      <c r="K455" s="138"/>
      <c r="L455" s="138"/>
      <c r="M455" s="138"/>
      <c r="N455" s="138"/>
      <c r="O455" s="138"/>
      <c r="P455" s="138"/>
      <c r="Q455" s="138"/>
      <c r="R455" s="138"/>
      <c r="S455" s="138"/>
      <c r="T455" s="131">
        <f t="shared" si="13"/>
        <v>0</v>
      </c>
      <c r="U455" s="138"/>
      <c r="V455" s="1"/>
    </row>
    <row r="456" spans="1:22" x14ac:dyDescent="0.25">
      <c r="A456" s="45" t="s">
        <v>2485</v>
      </c>
      <c r="B456" s="39" t="s">
        <v>2139</v>
      </c>
      <c r="C456" s="105">
        <v>5</v>
      </c>
      <c r="D456" s="105">
        <v>8</v>
      </c>
      <c r="E456" s="105">
        <f t="shared" si="12"/>
        <v>6.5</v>
      </c>
      <c r="F456" s="121">
        <v>7.1924726623904964E-5</v>
      </c>
      <c r="G456" s="138"/>
      <c r="H456" s="138"/>
      <c r="I456" s="138"/>
      <c r="J456" s="138"/>
      <c r="K456" s="138"/>
      <c r="L456" s="138"/>
      <c r="M456" s="138"/>
      <c r="N456" s="138"/>
      <c r="O456" s="138"/>
      <c r="P456" s="138"/>
      <c r="Q456" s="138"/>
      <c r="R456" s="138"/>
      <c r="S456" s="138"/>
      <c r="T456" s="131">
        <f t="shared" si="13"/>
        <v>0</v>
      </c>
      <c r="U456" s="138"/>
      <c r="V456" s="1"/>
    </row>
    <row r="457" spans="1:22" x14ac:dyDescent="0.25">
      <c r="A457" s="45">
        <v>225722</v>
      </c>
      <c r="B457" s="39" t="s">
        <v>2140</v>
      </c>
      <c r="C457" s="105"/>
      <c r="D457" s="105">
        <v>145</v>
      </c>
      <c r="E457" s="105">
        <f t="shared" si="12"/>
        <v>145</v>
      </c>
      <c r="F457" s="121">
        <v>4.985378982369145E-4</v>
      </c>
      <c r="G457" s="138"/>
      <c r="H457" s="138"/>
      <c r="I457" s="138"/>
      <c r="J457" s="138"/>
      <c r="K457" s="138"/>
      <c r="L457" s="138"/>
      <c r="M457" s="138"/>
      <c r="N457" s="138"/>
      <c r="O457" s="138"/>
      <c r="P457" s="138"/>
      <c r="Q457" s="138"/>
      <c r="R457" s="138"/>
      <c r="S457" s="138"/>
      <c r="T457" s="131">
        <f t="shared" si="13"/>
        <v>0</v>
      </c>
      <c r="U457" s="138"/>
      <c r="V457" s="1"/>
    </row>
    <row r="458" spans="1:22" x14ac:dyDescent="0.25">
      <c r="A458" s="45" t="s">
        <v>2486</v>
      </c>
      <c r="B458" s="39" t="s">
        <v>2141</v>
      </c>
      <c r="C458" s="105"/>
      <c r="D458" s="105">
        <v>1</v>
      </c>
      <c r="E458" s="105">
        <f t="shared" ref="E458:E461" si="14">AVERAGE(C458:D458)</f>
        <v>1</v>
      </c>
      <c r="F458" s="121">
        <v>1.3311289648349116E-3</v>
      </c>
      <c r="G458" s="138"/>
      <c r="H458" s="138"/>
      <c r="I458" s="138"/>
      <c r="J458" s="138"/>
      <c r="K458" s="138"/>
      <c r="L458" s="138"/>
      <c r="M458" s="138"/>
      <c r="N458" s="138"/>
      <c r="O458" s="138"/>
      <c r="P458" s="138"/>
      <c r="Q458" s="138"/>
      <c r="R458" s="138"/>
      <c r="S458" s="138"/>
      <c r="T458" s="131">
        <f t="shared" ref="T458:T461" si="15">S458*E458</f>
        <v>0</v>
      </c>
      <c r="U458" s="138"/>
      <c r="V458" s="1"/>
    </row>
    <row r="459" spans="1:22" x14ac:dyDescent="0.25">
      <c r="A459" s="45" t="s">
        <v>2487</v>
      </c>
      <c r="B459" s="39" t="s">
        <v>2142</v>
      </c>
      <c r="C459" s="105">
        <v>1</v>
      </c>
      <c r="D459" s="105">
        <v>1</v>
      </c>
      <c r="E459" s="105">
        <f t="shared" si="14"/>
        <v>1</v>
      </c>
      <c r="F459" s="121">
        <v>1.7338121994231613E-3</v>
      </c>
      <c r="G459" s="138"/>
      <c r="H459" s="138"/>
      <c r="I459" s="138"/>
      <c r="J459" s="138"/>
      <c r="K459" s="138"/>
      <c r="L459" s="138"/>
      <c r="M459" s="138"/>
      <c r="N459" s="138"/>
      <c r="O459" s="138"/>
      <c r="P459" s="138"/>
      <c r="Q459" s="138"/>
      <c r="R459" s="138"/>
      <c r="S459" s="138"/>
      <c r="T459" s="131">
        <f t="shared" si="15"/>
        <v>0</v>
      </c>
      <c r="U459" s="138"/>
      <c r="V459" s="1"/>
    </row>
    <row r="460" spans="1:22" x14ac:dyDescent="0.25">
      <c r="A460" s="45" t="s">
        <v>2488</v>
      </c>
      <c r="B460" s="39" t="s">
        <v>2143</v>
      </c>
      <c r="C460" s="105"/>
      <c r="D460" s="105">
        <v>1</v>
      </c>
      <c r="E460" s="105">
        <f t="shared" si="14"/>
        <v>1</v>
      </c>
      <c r="F460" s="121">
        <v>2.1739543395545042E-5</v>
      </c>
      <c r="G460" s="138"/>
      <c r="H460" s="138"/>
      <c r="I460" s="138"/>
      <c r="J460" s="138"/>
      <c r="K460" s="138"/>
      <c r="L460" s="138"/>
      <c r="M460" s="138"/>
      <c r="N460" s="138"/>
      <c r="O460" s="138"/>
      <c r="P460" s="138"/>
      <c r="Q460" s="138"/>
      <c r="R460" s="138"/>
      <c r="S460" s="138"/>
      <c r="T460" s="131">
        <f t="shared" si="15"/>
        <v>0</v>
      </c>
      <c r="U460" s="138"/>
      <c r="V460" s="1"/>
    </row>
    <row r="461" spans="1:22" x14ac:dyDescent="0.25">
      <c r="A461" s="45" t="s">
        <v>2489</v>
      </c>
      <c r="B461" s="39" t="s">
        <v>2144</v>
      </c>
      <c r="C461" s="105"/>
      <c r="D461" s="105">
        <v>40</v>
      </c>
      <c r="E461" s="105">
        <f t="shared" si="14"/>
        <v>40</v>
      </c>
      <c r="F461" s="121">
        <v>8.2944719416848771E-3</v>
      </c>
      <c r="G461" s="138"/>
      <c r="H461" s="138"/>
      <c r="I461" s="138"/>
      <c r="J461" s="138"/>
      <c r="K461" s="138"/>
      <c r="L461" s="138"/>
      <c r="M461" s="138"/>
      <c r="N461" s="138"/>
      <c r="O461" s="138"/>
      <c r="P461" s="138"/>
      <c r="Q461" s="138"/>
      <c r="R461" s="138"/>
      <c r="S461" s="138"/>
      <c r="T461" s="131">
        <f t="shared" si="15"/>
        <v>0</v>
      </c>
      <c r="U461" s="138"/>
      <c r="V461" s="1"/>
    </row>
    <row r="462" spans="1:22" x14ac:dyDescent="0.25">
      <c r="A462" s="11"/>
      <c r="B462" s="11"/>
      <c r="F462" s="123">
        <f>SUM(F9:F461)</f>
        <v>99.999999999999972</v>
      </c>
      <c r="R462" s="145" t="s">
        <v>6532</v>
      </c>
      <c r="S462" s="145"/>
      <c r="T462" s="104">
        <f>SUM(T9:T461)</f>
        <v>0</v>
      </c>
      <c r="V462" s="44"/>
    </row>
    <row r="463" spans="1:22" x14ac:dyDescent="0.25">
      <c r="A463" s="10"/>
      <c r="B463" s="10"/>
    </row>
    <row r="464" spans="1:22" x14ac:dyDescent="0.25">
      <c r="A464" s="10"/>
      <c r="B464" s="10"/>
    </row>
    <row r="465" spans="1:2" x14ac:dyDescent="0.25">
      <c r="A465" s="10"/>
      <c r="B465" s="10"/>
    </row>
    <row r="466" spans="1:2" x14ac:dyDescent="0.25">
      <c r="A466" s="10"/>
      <c r="B466" s="10"/>
    </row>
    <row r="467" spans="1:2" x14ac:dyDescent="0.25">
      <c r="A467" s="10"/>
      <c r="B467" s="10"/>
    </row>
    <row r="468" spans="1:2" x14ac:dyDescent="0.25">
      <c r="A468" s="10"/>
      <c r="B468" s="10"/>
    </row>
    <row r="469" spans="1:2" x14ac:dyDescent="0.25">
      <c r="A469" s="10"/>
      <c r="B469" s="10"/>
    </row>
    <row r="470" spans="1:2" x14ac:dyDescent="0.25">
      <c r="A470" s="10"/>
      <c r="B470" s="10"/>
    </row>
    <row r="471" spans="1:2" x14ac:dyDescent="0.25">
      <c r="A471" s="10"/>
      <c r="B471" s="10"/>
    </row>
    <row r="472" spans="1:2" x14ac:dyDescent="0.25">
      <c r="A472" s="10"/>
      <c r="B472" s="10"/>
    </row>
    <row r="473" spans="1:2" x14ac:dyDescent="0.25">
      <c r="A473" s="10"/>
      <c r="B473" s="10"/>
    </row>
    <row r="474" spans="1:2" x14ac:dyDescent="0.25">
      <c r="A474" s="10"/>
      <c r="B474" s="10"/>
    </row>
    <row r="475" spans="1:2" x14ac:dyDescent="0.25">
      <c r="A475" s="10"/>
      <c r="B475" s="10"/>
    </row>
    <row r="665" spans="10:10" x14ac:dyDescent="0.25">
      <c r="J665">
        <v>20091279</v>
      </c>
    </row>
    <row r="666" spans="10:10" x14ac:dyDescent="0.25">
      <c r="J666">
        <v>20109427</v>
      </c>
    </row>
    <row r="667" spans="10:10" x14ac:dyDescent="0.25">
      <c r="J667">
        <v>20111478</v>
      </c>
    </row>
  </sheetData>
  <sheetProtection algorithmName="SHA-512" hashValue="BqtxjzHGpN4VmqOngsGufi9/7AfTm8/R38Ur+DIkUQYt1zZYM987yBoq8abvojSAQTnmZnS9ZtBwWKToaiQKgQ==" saltValue="jbEQYSFbsEHnseRIq1PfbQ==" spinCount="100000" sheet="1" objects="1" scenarios="1"/>
  <autoFilter ref="A8:V462" xr:uid="{DA8BE773-27FF-6D4D-8D98-D387476DFEA5}"/>
  <mergeCells count="3">
    <mergeCell ref="C7:E7"/>
    <mergeCell ref="B4:AA4"/>
    <mergeCell ref="R462:S46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50123-B17C-C24B-AE02-982D62029F20}">
  <dimension ref="A1:H84"/>
  <sheetViews>
    <sheetView zoomScale="140" zoomScaleNormal="140" workbookViewId="0">
      <selection activeCell="D12" sqref="D12"/>
    </sheetView>
  </sheetViews>
  <sheetFormatPr baseColWidth="10" defaultColWidth="0" defaultRowHeight="15" customHeight="1" zeroHeight="1" x14ac:dyDescent="0.25"/>
  <cols>
    <col min="1" max="1" width="3.5" style="83" customWidth="1"/>
    <col min="2" max="2" width="4.625" style="83" customWidth="1"/>
    <col min="3" max="3" width="59.125" style="83" customWidth="1"/>
    <col min="4" max="4" width="27.375" style="83" customWidth="1"/>
    <col min="5" max="8" width="8.875" style="83" customWidth="1"/>
    <col min="9" max="16384" width="8.875" style="83" hidden="1"/>
  </cols>
  <sheetData>
    <row r="1" spans="3:6" ht="15" customHeight="1" x14ac:dyDescent="0.25"/>
    <row r="2" spans="3:6" ht="15" customHeight="1" x14ac:dyDescent="0.25"/>
    <row r="3" spans="3:6" x14ac:dyDescent="0.25">
      <c r="C3" s="148" t="s">
        <v>6529</v>
      </c>
      <c r="D3" s="148"/>
      <c r="E3" s="148"/>
      <c r="F3" s="148"/>
    </row>
    <row r="4" spans="3:6" x14ac:dyDescent="0.25">
      <c r="C4" s="148"/>
      <c r="D4" s="148"/>
      <c r="E4" s="148"/>
      <c r="F4" s="148"/>
    </row>
    <row r="5" spans="3:6" ht="23.25" x14ac:dyDescent="0.25">
      <c r="C5" s="84"/>
      <c r="D5" s="84"/>
      <c r="E5" s="84"/>
      <c r="F5" s="84"/>
    </row>
    <row r="6" spans="3:6" ht="23.25" x14ac:dyDescent="0.25">
      <c r="C6" s="84"/>
      <c r="D6" s="84"/>
      <c r="E6" s="84"/>
      <c r="F6" s="84"/>
    </row>
    <row r="7" spans="3:6" ht="15" customHeight="1" x14ac:dyDescent="0.25"/>
    <row r="8" spans="3:6" x14ac:dyDescent="0.25">
      <c r="C8" s="60"/>
    </row>
    <row r="9" spans="3:6" ht="84" customHeight="1" x14ac:dyDescent="0.25">
      <c r="C9" s="149" t="s">
        <v>6692</v>
      </c>
      <c r="D9" s="149"/>
      <c r="E9" s="149"/>
      <c r="F9" s="149"/>
    </row>
    <row r="10" spans="3:6" x14ac:dyDescent="0.25">
      <c r="C10" s="85"/>
    </row>
    <row r="11" spans="3:6" ht="33" customHeight="1" x14ac:dyDescent="0.25">
      <c r="C11" s="74" t="s">
        <v>6524</v>
      </c>
      <c r="D11" s="74" t="s">
        <v>6530</v>
      </c>
    </row>
    <row r="12" spans="3:6" ht="45.75" customHeight="1" x14ac:dyDescent="0.25">
      <c r="C12" s="86" t="s">
        <v>6531</v>
      </c>
      <c r="D12" s="87"/>
    </row>
    <row r="13" spans="3:6" ht="15" customHeight="1" x14ac:dyDescent="0.25"/>
    <row r="14" spans="3:6" ht="20.100000000000001" customHeight="1" x14ac:dyDescent="0.25"/>
    <row r="15" spans="3:6" ht="20.100000000000001" hidden="1" customHeight="1" x14ac:dyDescent="0.25"/>
    <row r="16" spans="3:6" ht="20.100000000000001" hidden="1" customHeight="1" x14ac:dyDescent="0.25"/>
    <row r="17" spans="3:4" ht="20.100000000000001" hidden="1" customHeight="1" x14ac:dyDescent="0.25"/>
    <row r="18" spans="3:4" ht="20.100000000000001" hidden="1" customHeight="1" x14ac:dyDescent="0.25">
      <c r="D18" s="88"/>
    </row>
    <row r="19" spans="3:4" ht="20.100000000000001" hidden="1" customHeight="1" x14ac:dyDescent="0.25">
      <c r="D19" s="88"/>
    </row>
    <row r="20" spans="3:4" ht="20.100000000000001" hidden="1" customHeight="1" x14ac:dyDescent="0.25">
      <c r="D20" s="88"/>
    </row>
    <row r="21" spans="3:4" ht="20.100000000000001" hidden="1" customHeight="1" x14ac:dyDescent="0.25">
      <c r="D21" s="88"/>
    </row>
    <row r="22" spans="3:4" ht="20.100000000000001" hidden="1" customHeight="1" x14ac:dyDescent="0.25">
      <c r="C22" s="89"/>
      <c r="D22" s="90"/>
    </row>
    <row r="23" spans="3:4" ht="20.100000000000001" hidden="1" customHeight="1" x14ac:dyDescent="0.25">
      <c r="C23" s="89"/>
      <c r="D23" s="90"/>
    </row>
    <row r="24" spans="3:4" ht="20.100000000000001" hidden="1" customHeight="1" x14ac:dyDescent="0.25">
      <c r="C24" s="89"/>
      <c r="D24" s="90"/>
    </row>
    <row r="25" spans="3:4" ht="20.100000000000001" hidden="1" customHeight="1" x14ac:dyDescent="0.25"/>
    <row r="69" spans="2:6" ht="30" hidden="1" customHeight="1" x14ac:dyDescent="0.25">
      <c r="B69" s="91"/>
      <c r="C69" s="92"/>
      <c r="D69" s="92"/>
      <c r="E69" s="92"/>
      <c r="F69" s="92"/>
    </row>
    <row r="70" spans="2:6" ht="18" hidden="1" customHeight="1" x14ac:dyDescent="0.25">
      <c r="C70" s="93"/>
      <c r="D70" s="93"/>
      <c r="E70" s="93"/>
      <c r="F70" s="93"/>
    </row>
    <row r="71" spans="2:6" hidden="1" x14ac:dyDescent="0.25">
      <c r="C71" s="74"/>
      <c r="D71" s="74"/>
    </row>
    <row r="72" spans="2:6" ht="47.25" hidden="1" customHeight="1" x14ac:dyDescent="0.25">
      <c r="C72" s="94"/>
      <c r="D72" s="95"/>
    </row>
    <row r="74" spans="2:6" ht="56.25" hidden="1" customHeight="1" x14ac:dyDescent="0.25">
      <c r="B74" s="150"/>
      <c r="C74" s="151"/>
      <c r="D74" s="151"/>
      <c r="E74" s="151"/>
      <c r="F74" s="151"/>
    </row>
    <row r="75" spans="2:6" hidden="1" x14ac:dyDescent="0.25">
      <c r="B75" s="96"/>
      <c r="C75" s="96"/>
      <c r="D75" s="96"/>
      <c r="E75" s="96"/>
      <c r="F75" s="96"/>
    </row>
    <row r="76" spans="2:6" ht="81.75" hidden="1" customHeight="1" x14ac:dyDescent="0.25">
      <c r="B76" s="151"/>
      <c r="C76" s="151"/>
      <c r="D76" s="151"/>
      <c r="E76" s="151"/>
      <c r="F76" s="151"/>
    </row>
    <row r="77" spans="2:6" ht="15.75" hidden="1" thickBot="1" x14ac:dyDescent="0.3">
      <c r="C77" s="85"/>
    </row>
    <row r="78" spans="2:6" ht="16.5" hidden="1" x14ac:dyDescent="0.25">
      <c r="C78" s="97"/>
    </row>
    <row r="79" spans="2:6" ht="16.5" hidden="1" x14ac:dyDescent="0.25">
      <c r="C79" s="98"/>
    </row>
    <row r="80" spans="2:6" ht="16.5" hidden="1" x14ac:dyDescent="0.25">
      <c r="C80" s="98"/>
    </row>
    <row r="81" spans="3:6" ht="16.5" hidden="1" x14ac:dyDescent="0.25">
      <c r="C81" s="98"/>
    </row>
    <row r="82" spans="3:6" ht="19.5" hidden="1" customHeight="1" x14ac:dyDescent="0.25">
      <c r="C82" s="98"/>
    </row>
    <row r="83" spans="3:6" ht="17.25" hidden="1" thickBot="1" x14ac:dyDescent="0.3">
      <c r="C83" s="99"/>
    </row>
    <row r="84" spans="3:6" ht="57.75" hidden="1" customHeight="1" x14ac:dyDescent="0.25">
      <c r="C84" s="152"/>
      <c r="D84" s="152"/>
      <c r="E84" s="152"/>
      <c r="F84" s="152"/>
    </row>
  </sheetData>
  <sheetProtection algorithmName="SHA-512" hashValue="x4KXffsLF4PZ0PWgipYXe7H8C7VrGKG0q/223dXluV1KJSb5+24IfNipk/JgM1aX1IMp1oK63Uw3Nt/xfcmnmw==" saltValue="PcaaU6LEcmx15RNCC1e3TQ==" spinCount="100000" sheet="1" objects="1" scenarios="1"/>
  <mergeCells count="5">
    <mergeCell ref="C3:F4"/>
    <mergeCell ref="C9:F9"/>
    <mergeCell ref="B74:F74"/>
    <mergeCell ref="B76:F76"/>
    <mergeCell ref="C84:F84"/>
  </mergeCells>
  <pageMargins left="0.75" right="0.75" top="1" bottom="1" header="0.5" footer="0.5"/>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03029-BE2D-7F4C-8418-9C9A2F644D91}">
  <dimension ref="A1:AC679"/>
  <sheetViews>
    <sheetView showGridLines="0" zoomScale="140" zoomScaleNormal="140" workbookViewId="0"/>
  </sheetViews>
  <sheetFormatPr baseColWidth="10" defaultColWidth="10.875" defaultRowHeight="15" x14ac:dyDescent="0.2"/>
  <cols>
    <col min="1" max="1" width="10.875" style="112"/>
    <col min="2" max="2" width="19.875" style="50" bestFit="1" customWidth="1"/>
    <col min="3" max="3" width="36.875" style="50" customWidth="1"/>
    <col min="4" max="4" width="31.5" style="50" customWidth="1"/>
    <col min="5" max="5" width="24.125" style="50" bestFit="1" customWidth="1"/>
    <col min="6" max="6" width="33.875" style="50" bestFit="1" customWidth="1"/>
    <col min="7" max="7" width="22.875" style="50" bestFit="1" customWidth="1"/>
    <col min="8" max="8" width="35.625" style="50" bestFit="1" customWidth="1"/>
    <col min="9" max="9" width="33.375" style="50" bestFit="1" customWidth="1"/>
    <col min="10" max="10" width="10.875" style="50"/>
    <col min="11" max="11" width="11" style="107" bestFit="1" customWidth="1"/>
    <col min="12" max="12" width="18.875" style="50" bestFit="1" customWidth="1"/>
    <col min="13" max="13" width="19.625" style="50" bestFit="1" customWidth="1"/>
    <col min="14" max="14" width="18" style="50" bestFit="1" customWidth="1"/>
    <col min="15" max="15" width="20.5" style="50" customWidth="1"/>
    <col min="16" max="18" width="11" style="50" bestFit="1" customWidth="1"/>
    <col min="19" max="19" width="15.625" style="51" bestFit="1" customWidth="1"/>
    <col min="20" max="20" width="11" style="50" bestFit="1" customWidth="1"/>
    <col min="21" max="21" width="10.875" style="50"/>
    <col min="22" max="22" width="12.875" style="50" bestFit="1" customWidth="1"/>
    <col min="23" max="16384" width="10.875" style="50"/>
  </cols>
  <sheetData>
    <row r="1" spans="1:29" s="48" customFormat="1" x14ac:dyDescent="0.2">
      <c r="A1" s="108"/>
      <c r="K1" s="106"/>
      <c r="S1" s="49"/>
    </row>
    <row r="2" spans="1:29" s="48" customFormat="1" x14ac:dyDescent="0.2">
      <c r="A2" s="108"/>
      <c r="K2" s="106"/>
      <c r="S2" s="49"/>
    </row>
    <row r="3" spans="1:29" s="48" customFormat="1" x14ac:dyDescent="0.2">
      <c r="A3" s="108"/>
      <c r="K3" s="106"/>
      <c r="S3" s="49"/>
    </row>
    <row r="4" spans="1:29" s="48" customFormat="1" ht="35.25" x14ac:dyDescent="0.2">
      <c r="A4" s="108"/>
      <c r="C4" s="144" t="s">
        <v>6521</v>
      </c>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row>
    <row r="5" spans="1:29" s="48" customFormat="1" ht="35.25" x14ac:dyDescent="0.2">
      <c r="A5" s="108"/>
      <c r="C5" s="46"/>
      <c r="E5" s="47"/>
      <c r="G5" s="47"/>
      <c r="I5" s="47"/>
      <c r="K5" s="47"/>
      <c r="M5" s="47"/>
      <c r="O5" s="47"/>
      <c r="P5" s="56"/>
      <c r="S5" s="47"/>
      <c r="T5" s="46"/>
      <c r="U5" s="46"/>
      <c r="V5" s="46"/>
      <c r="W5" s="46"/>
      <c r="X5" s="46"/>
      <c r="Y5" s="46"/>
      <c r="Z5" s="46"/>
      <c r="AA5" s="46"/>
      <c r="AB5" s="46"/>
      <c r="AC5" s="46"/>
    </row>
    <row r="6" spans="1:29" s="48" customFormat="1" ht="31.5" x14ac:dyDescent="0.2">
      <c r="A6" s="109"/>
      <c r="B6" s="52" t="s">
        <v>4532</v>
      </c>
      <c r="C6" s="52" t="s">
        <v>4533</v>
      </c>
      <c r="D6" s="52" t="s">
        <v>0</v>
      </c>
      <c r="E6" s="52" t="s">
        <v>1</v>
      </c>
      <c r="F6" s="52" t="s">
        <v>2</v>
      </c>
      <c r="G6" s="52" t="s">
        <v>3</v>
      </c>
      <c r="H6" s="52" t="s">
        <v>4</v>
      </c>
      <c r="I6" s="52" t="s">
        <v>5</v>
      </c>
      <c r="J6" s="52" t="s">
        <v>6</v>
      </c>
      <c r="K6" s="52" t="s">
        <v>7</v>
      </c>
      <c r="L6" s="52" t="s">
        <v>8</v>
      </c>
      <c r="M6" s="52" t="s">
        <v>9</v>
      </c>
      <c r="N6" s="52" t="s">
        <v>2497</v>
      </c>
      <c r="O6" s="52" t="s">
        <v>2498</v>
      </c>
      <c r="P6" s="52">
        <v>2020</v>
      </c>
      <c r="Q6" s="52">
        <v>2021</v>
      </c>
      <c r="R6" s="52" t="s">
        <v>2499</v>
      </c>
      <c r="S6" s="53" t="s">
        <v>2500</v>
      </c>
    </row>
    <row r="7" spans="1:29" s="48" customFormat="1" x14ac:dyDescent="0.2">
      <c r="A7" s="110"/>
      <c r="B7" s="54" t="s">
        <v>11</v>
      </c>
      <c r="C7" s="54" t="s">
        <v>2897</v>
      </c>
      <c r="D7" s="54" t="s">
        <v>2898</v>
      </c>
      <c r="E7" s="54"/>
      <c r="F7" s="54"/>
      <c r="G7" s="54" t="s">
        <v>2503</v>
      </c>
      <c r="H7" s="54" t="s">
        <v>2899</v>
      </c>
      <c r="I7" s="54" t="s">
        <v>13</v>
      </c>
      <c r="J7" s="54" t="s">
        <v>2891</v>
      </c>
      <c r="K7" s="54" t="s">
        <v>2900</v>
      </c>
      <c r="L7" s="54">
        <v>3277</v>
      </c>
      <c r="M7" s="54">
        <v>5</v>
      </c>
      <c r="N7" s="55">
        <v>3631.78</v>
      </c>
      <c r="O7" s="54" t="s">
        <v>6681</v>
      </c>
      <c r="P7" s="54">
        <v>6</v>
      </c>
      <c r="Q7" s="54">
        <v>7</v>
      </c>
      <c r="R7" s="54">
        <f t="shared" ref="R7:R70" si="0">AVERAGE(Q7:Q7)</f>
        <v>7</v>
      </c>
      <c r="S7" s="55">
        <f>N7*(1+'PORCENTAJE ECONOMICO'!$D$12)*'PRODUCTOS PACTADOS POSITIVA'!R7</f>
        <v>25422.460000000003</v>
      </c>
      <c r="U7" s="50"/>
    </row>
    <row r="8" spans="1:29" x14ac:dyDescent="0.2">
      <c r="A8" s="111"/>
      <c r="B8" s="54" t="s">
        <v>4534</v>
      </c>
      <c r="C8" s="54" t="s">
        <v>4361</v>
      </c>
      <c r="D8" s="54" t="s">
        <v>4362</v>
      </c>
      <c r="E8" s="54"/>
      <c r="F8" s="54"/>
      <c r="G8" s="54" t="s">
        <v>2503</v>
      </c>
      <c r="H8" s="54" t="s">
        <v>4535</v>
      </c>
      <c r="I8" s="54"/>
      <c r="J8" s="54" t="s">
        <v>4400</v>
      </c>
      <c r="K8" s="54">
        <v>19012</v>
      </c>
      <c r="L8" s="54">
        <v>19012</v>
      </c>
      <c r="M8" s="54"/>
      <c r="N8" s="55">
        <v>46795.330800000003</v>
      </c>
      <c r="O8" s="54" t="s">
        <v>6682</v>
      </c>
      <c r="P8" s="54">
        <v>10</v>
      </c>
      <c r="Q8" s="54">
        <v>19</v>
      </c>
      <c r="R8" s="54">
        <f t="shared" si="0"/>
        <v>19</v>
      </c>
      <c r="S8" s="55">
        <f>N8*(1+'PORCENTAJE ECONOMICO'!$D$12)*'PRODUCTOS PACTADOS POSITIVA'!R8</f>
        <v>889111.28520000004</v>
      </c>
      <c r="T8" s="48"/>
      <c r="V8" s="48"/>
    </row>
    <row r="9" spans="1:29" x14ac:dyDescent="0.2">
      <c r="A9" s="111"/>
      <c r="B9" s="54" t="s">
        <v>11</v>
      </c>
      <c r="C9" s="54" t="s">
        <v>3926</v>
      </c>
      <c r="D9" s="54" t="s">
        <v>3923</v>
      </c>
      <c r="E9" s="54"/>
      <c r="F9" s="54"/>
      <c r="G9" s="54" t="s">
        <v>2684</v>
      </c>
      <c r="H9" s="54" t="s">
        <v>3927</v>
      </c>
      <c r="I9" s="54" t="s">
        <v>13</v>
      </c>
      <c r="J9" s="54" t="s">
        <v>83</v>
      </c>
      <c r="K9" s="54" t="s">
        <v>3928</v>
      </c>
      <c r="L9" s="54">
        <v>20472</v>
      </c>
      <c r="M9" s="54">
        <v>1</v>
      </c>
      <c r="N9" s="55">
        <v>63.86</v>
      </c>
      <c r="O9" s="54" t="s">
        <v>6682</v>
      </c>
      <c r="P9" s="54">
        <v>9294</v>
      </c>
      <c r="Q9" s="54">
        <v>16409</v>
      </c>
      <c r="R9" s="54">
        <f t="shared" si="0"/>
        <v>16409</v>
      </c>
      <c r="S9" s="55">
        <f>N9*(1+'PORCENTAJE ECONOMICO'!$D$12)*'PRODUCTOS PACTADOS POSITIVA'!R9</f>
        <v>1047878.74</v>
      </c>
      <c r="T9" s="48"/>
      <c r="V9" s="48"/>
    </row>
    <row r="10" spans="1:29" x14ac:dyDescent="0.2">
      <c r="A10" s="111"/>
      <c r="B10" s="54" t="s">
        <v>11</v>
      </c>
      <c r="C10" s="54" t="s">
        <v>3638</v>
      </c>
      <c r="D10" s="54" t="s">
        <v>3639</v>
      </c>
      <c r="E10" s="54"/>
      <c r="F10" s="54"/>
      <c r="G10" s="54" t="s">
        <v>2503</v>
      </c>
      <c r="H10" s="54" t="s">
        <v>350</v>
      </c>
      <c r="I10" s="54" t="s">
        <v>13</v>
      </c>
      <c r="J10" s="54" t="s">
        <v>3640</v>
      </c>
      <c r="K10" s="54" t="s">
        <v>351</v>
      </c>
      <c r="L10" s="54">
        <v>20526</v>
      </c>
      <c r="M10" s="54">
        <v>3</v>
      </c>
      <c r="N10" s="55">
        <v>18639.91</v>
      </c>
      <c r="O10" s="54" t="s">
        <v>6683</v>
      </c>
      <c r="P10" s="54">
        <v>347</v>
      </c>
      <c r="Q10" s="54">
        <v>62</v>
      </c>
      <c r="R10" s="54">
        <f t="shared" si="0"/>
        <v>62</v>
      </c>
      <c r="S10" s="55">
        <f>N10*(1+'PORCENTAJE ECONOMICO'!$D$12)*'PRODUCTOS PACTADOS POSITIVA'!R10</f>
        <v>1155674.42</v>
      </c>
      <c r="T10" s="48"/>
      <c r="V10" s="48"/>
    </row>
    <row r="11" spans="1:29" x14ac:dyDescent="0.2">
      <c r="A11" s="111"/>
      <c r="B11" s="54" t="s">
        <v>11</v>
      </c>
      <c r="C11" s="54" t="s">
        <v>812</v>
      </c>
      <c r="D11" s="54" t="s">
        <v>4251</v>
      </c>
      <c r="E11" s="54"/>
      <c r="F11" s="54"/>
      <c r="G11" s="54" t="s">
        <v>2684</v>
      </c>
      <c r="H11" s="54" t="s">
        <v>4252</v>
      </c>
      <c r="I11" s="54" t="s">
        <v>13</v>
      </c>
      <c r="J11" s="54" t="s">
        <v>332</v>
      </c>
      <c r="K11" s="54" t="s">
        <v>4253</v>
      </c>
      <c r="L11" s="54">
        <v>20600</v>
      </c>
      <c r="M11" s="54">
        <v>2</v>
      </c>
      <c r="N11" s="55">
        <v>87.55</v>
      </c>
      <c r="O11" s="54" t="s">
        <v>6682</v>
      </c>
      <c r="P11" s="54">
        <v>1736</v>
      </c>
      <c r="Q11" s="54">
        <v>462</v>
      </c>
      <c r="R11" s="54">
        <f t="shared" si="0"/>
        <v>462</v>
      </c>
      <c r="S11" s="55">
        <f>N11*(1+'PORCENTAJE ECONOMICO'!$D$12)*'PRODUCTOS PACTADOS POSITIVA'!R11</f>
        <v>40448.1</v>
      </c>
      <c r="T11" s="48"/>
      <c r="V11" s="48"/>
    </row>
    <row r="12" spans="1:29" x14ac:dyDescent="0.2">
      <c r="A12" s="111"/>
      <c r="B12" s="54" t="s">
        <v>11</v>
      </c>
      <c r="C12" s="54" t="s">
        <v>4347</v>
      </c>
      <c r="D12" s="54" t="s">
        <v>4341</v>
      </c>
      <c r="E12" s="54"/>
      <c r="F12" s="54"/>
      <c r="G12" s="54" t="s">
        <v>2684</v>
      </c>
      <c r="H12" s="54" t="s">
        <v>4348</v>
      </c>
      <c r="I12" s="54" t="s">
        <v>13</v>
      </c>
      <c r="J12" s="54" t="s">
        <v>2614</v>
      </c>
      <c r="K12" s="54" t="s">
        <v>842</v>
      </c>
      <c r="L12" s="54">
        <v>20678</v>
      </c>
      <c r="M12" s="54">
        <v>2</v>
      </c>
      <c r="N12" s="55">
        <v>117.42</v>
      </c>
      <c r="O12" s="54" t="s">
        <v>6682</v>
      </c>
      <c r="P12" s="54">
        <v>750</v>
      </c>
      <c r="Q12" s="54">
        <v>381</v>
      </c>
      <c r="R12" s="54">
        <f t="shared" si="0"/>
        <v>381</v>
      </c>
      <c r="S12" s="55">
        <f>N12*(1+'PORCENTAJE ECONOMICO'!$D$12)*'PRODUCTOS PACTADOS POSITIVA'!R12</f>
        <v>44737.020000000004</v>
      </c>
      <c r="T12" s="48"/>
      <c r="V12" s="48"/>
    </row>
    <row r="13" spans="1:29" x14ac:dyDescent="0.2">
      <c r="A13" s="111"/>
      <c r="B13" s="54" t="s">
        <v>11</v>
      </c>
      <c r="C13" s="54" t="s">
        <v>4340</v>
      </c>
      <c r="D13" s="54" t="s">
        <v>4341</v>
      </c>
      <c r="E13" s="54"/>
      <c r="F13" s="54"/>
      <c r="G13" s="54" t="s">
        <v>2684</v>
      </c>
      <c r="H13" s="54" t="s">
        <v>4342</v>
      </c>
      <c r="I13" s="54"/>
      <c r="J13" s="54" t="s">
        <v>2614</v>
      </c>
      <c r="K13" s="54" t="s">
        <v>4343</v>
      </c>
      <c r="L13" s="54">
        <v>20679</v>
      </c>
      <c r="M13" s="54">
        <v>1</v>
      </c>
      <c r="N13" s="55">
        <v>1989.96</v>
      </c>
      <c r="O13" s="54" t="s">
        <v>6682</v>
      </c>
      <c r="P13" s="54">
        <v>10</v>
      </c>
      <c r="Q13" s="54">
        <v>12</v>
      </c>
      <c r="R13" s="54">
        <f t="shared" si="0"/>
        <v>12</v>
      </c>
      <c r="S13" s="55">
        <f>N13*(1+'PORCENTAJE ECONOMICO'!$D$12)*'PRODUCTOS PACTADOS POSITIVA'!R13</f>
        <v>23879.52</v>
      </c>
      <c r="T13" s="48"/>
      <c r="V13" s="48"/>
    </row>
    <row r="14" spans="1:29" x14ac:dyDescent="0.2">
      <c r="A14" s="111"/>
      <c r="B14" s="54" t="s">
        <v>11</v>
      </c>
      <c r="C14" s="54" t="s">
        <v>4017</v>
      </c>
      <c r="D14" s="54" t="s">
        <v>4018</v>
      </c>
      <c r="E14" s="54"/>
      <c r="F14" s="54"/>
      <c r="G14" s="54" t="s">
        <v>2684</v>
      </c>
      <c r="H14" s="54" t="s">
        <v>4019</v>
      </c>
      <c r="I14" s="54" t="s">
        <v>13</v>
      </c>
      <c r="J14" s="54" t="s">
        <v>582</v>
      </c>
      <c r="K14" s="54" t="s">
        <v>4020</v>
      </c>
      <c r="L14" s="54">
        <v>23947</v>
      </c>
      <c r="M14" s="54">
        <v>9</v>
      </c>
      <c r="N14" s="55">
        <v>39.14</v>
      </c>
      <c r="O14" s="54" t="s">
        <v>6682</v>
      </c>
      <c r="P14" s="54">
        <v>2048</v>
      </c>
      <c r="Q14" s="54">
        <v>911</v>
      </c>
      <c r="R14" s="54">
        <f t="shared" si="0"/>
        <v>911</v>
      </c>
      <c r="S14" s="55">
        <f>N14*(1+'PORCENTAJE ECONOMICO'!$D$12)*'PRODUCTOS PACTADOS POSITIVA'!R14</f>
        <v>35656.54</v>
      </c>
      <c r="T14" s="48"/>
      <c r="V14" s="48"/>
    </row>
    <row r="15" spans="1:29" x14ac:dyDescent="0.2">
      <c r="A15" s="111"/>
      <c r="B15" s="54" t="s">
        <v>11</v>
      </c>
      <c r="C15" s="54" t="s">
        <v>4095</v>
      </c>
      <c r="D15" s="54" t="s">
        <v>4096</v>
      </c>
      <c r="E15" s="54"/>
      <c r="F15" s="54"/>
      <c r="G15" s="54" t="s">
        <v>2684</v>
      </c>
      <c r="H15" s="54" t="s">
        <v>4097</v>
      </c>
      <c r="I15" s="54" t="s">
        <v>13</v>
      </c>
      <c r="J15" s="54" t="s">
        <v>3201</v>
      </c>
      <c r="K15" s="54" t="s">
        <v>4098</v>
      </c>
      <c r="L15" s="54">
        <v>24416</v>
      </c>
      <c r="M15" s="54">
        <v>1</v>
      </c>
      <c r="N15" s="55">
        <v>4017</v>
      </c>
      <c r="O15" s="54" t="s">
        <v>6682</v>
      </c>
      <c r="P15" s="54">
        <v>30</v>
      </c>
      <c r="Q15" s="54">
        <v>18</v>
      </c>
      <c r="R15" s="54">
        <f t="shared" si="0"/>
        <v>18</v>
      </c>
      <c r="S15" s="55">
        <f>N15*(1+'PORCENTAJE ECONOMICO'!$D$12)*'PRODUCTOS PACTADOS POSITIVA'!R15</f>
        <v>72306</v>
      </c>
      <c r="T15" s="48"/>
      <c r="V15" s="48"/>
    </row>
    <row r="16" spans="1:29" x14ac:dyDescent="0.2">
      <c r="A16" s="111"/>
      <c r="B16" s="54" t="s">
        <v>11</v>
      </c>
      <c r="C16" s="54" t="s">
        <v>3280</v>
      </c>
      <c r="D16" s="54" t="s">
        <v>4333</v>
      </c>
      <c r="E16" s="54"/>
      <c r="F16" s="54"/>
      <c r="G16" s="54" t="s">
        <v>2503</v>
      </c>
      <c r="H16" s="54" t="s">
        <v>4334</v>
      </c>
      <c r="I16" s="54" t="s">
        <v>13</v>
      </c>
      <c r="J16" s="54" t="s">
        <v>3640</v>
      </c>
      <c r="K16" s="54" t="s">
        <v>4335</v>
      </c>
      <c r="L16" s="54">
        <v>24446</v>
      </c>
      <c r="M16" s="54">
        <v>1</v>
      </c>
      <c r="N16" s="55">
        <v>242.05</v>
      </c>
      <c r="O16" s="54" t="s">
        <v>6682</v>
      </c>
      <c r="P16" s="54">
        <v>4440</v>
      </c>
      <c r="Q16" s="54">
        <v>5145</v>
      </c>
      <c r="R16" s="54">
        <f t="shared" si="0"/>
        <v>5145</v>
      </c>
      <c r="S16" s="55">
        <f>N16*(1+'PORCENTAJE ECONOMICO'!$D$12)*'PRODUCTOS PACTADOS POSITIVA'!R16</f>
        <v>1245347.25</v>
      </c>
      <c r="T16" s="48"/>
      <c r="V16" s="48"/>
    </row>
    <row r="17" spans="1:22" x14ac:dyDescent="0.2">
      <c r="A17" s="111"/>
      <c r="B17" s="54" t="s">
        <v>11</v>
      </c>
      <c r="C17" s="54" t="s">
        <v>3193</v>
      </c>
      <c r="D17" s="54" t="s">
        <v>4088</v>
      </c>
      <c r="E17" s="54"/>
      <c r="F17" s="54"/>
      <c r="G17" s="54" t="s">
        <v>2684</v>
      </c>
      <c r="H17" s="54" t="s">
        <v>4089</v>
      </c>
      <c r="I17" s="54" t="s">
        <v>13</v>
      </c>
      <c r="J17" s="54" t="s">
        <v>1414</v>
      </c>
      <c r="K17" s="54" t="s">
        <v>4090</v>
      </c>
      <c r="L17" s="54">
        <v>24579</v>
      </c>
      <c r="M17" s="54">
        <v>1</v>
      </c>
      <c r="N17" s="55">
        <v>392.43</v>
      </c>
      <c r="O17" s="54" t="s">
        <v>6682</v>
      </c>
      <c r="P17" s="54">
        <v>157</v>
      </c>
      <c r="Q17" s="54">
        <v>40</v>
      </c>
      <c r="R17" s="54">
        <f t="shared" si="0"/>
        <v>40</v>
      </c>
      <c r="S17" s="55">
        <f>N17*(1+'PORCENTAJE ECONOMICO'!$D$12)*'PRODUCTOS PACTADOS POSITIVA'!R17</f>
        <v>15697.2</v>
      </c>
      <c r="T17" s="48"/>
      <c r="V17" s="48"/>
    </row>
    <row r="18" spans="1:22" x14ac:dyDescent="0.2">
      <c r="A18" s="111"/>
      <c r="B18" s="54" t="s">
        <v>11</v>
      </c>
      <c r="C18" s="54" t="s">
        <v>2683</v>
      </c>
      <c r="D18" s="54" t="s">
        <v>3743</v>
      </c>
      <c r="E18" s="54"/>
      <c r="F18" s="54"/>
      <c r="G18" s="54" t="s">
        <v>2684</v>
      </c>
      <c r="H18" s="54" t="s">
        <v>3744</v>
      </c>
      <c r="I18" s="54" t="s">
        <v>13</v>
      </c>
      <c r="J18" s="54" t="s">
        <v>37</v>
      </c>
      <c r="K18" s="54" t="s">
        <v>3745</v>
      </c>
      <c r="L18" s="54">
        <v>25040</v>
      </c>
      <c r="M18" s="54">
        <v>25</v>
      </c>
      <c r="N18" s="55">
        <v>114.33</v>
      </c>
      <c r="O18" s="54" t="s">
        <v>6682</v>
      </c>
      <c r="P18" s="54"/>
      <c r="Q18" s="54">
        <v>42435</v>
      </c>
      <c r="R18" s="54">
        <f t="shared" si="0"/>
        <v>42435</v>
      </c>
      <c r="S18" s="55">
        <f>N18*(1+'PORCENTAJE ECONOMICO'!$D$12)*'PRODUCTOS PACTADOS POSITIVA'!R18</f>
        <v>4851593.55</v>
      </c>
      <c r="T18" s="48"/>
      <c r="V18" s="48"/>
    </row>
    <row r="19" spans="1:22" x14ac:dyDescent="0.2">
      <c r="A19" s="111"/>
      <c r="B19" s="54" t="s">
        <v>11</v>
      </c>
      <c r="C19" s="54" t="s">
        <v>2603</v>
      </c>
      <c r="D19" s="54" t="s">
        <v>2604</v>
      </c>
      <c r="E19" s="54"/>
      <c r="F19" s="54"/>
      <c r="G19" s="54" t="s">
        <v>2503</v>
      </c>
      <c r="H19" s="54" t="s">
        <v>2605</v>
      </c>
      <c r="I19" s="54" t="s">
        <v>13</v>
      </c>
      <c r="J19" s="54" t="s">
        <v>70</v>
      </c>
      <c r="K19" s="54" t="s">
        <v>2606</v>
      </c>
      <c r="L19" s="54">
        <v>26656</v>
      </c>
      <c r="M19" s="54">
        <v>1</v>
      </c>
      <c r="N19" s="55">
        <v>4821.43</v>
      </c>
      <c r="O19" s="54" t="s">
        <v>6684</v>
      </c>
      <c r="P19" s="54">
        <v>27436</v>
      </c>
      <c r="Q19" s="54">
        <v>23175</v>
      </c>
      <c r="R19" s="54">
        <f t="shared" si="0"/>
        <v>23175</v>
      </c>
      <c r="S19" s="55">
        <f>N19*(1+'PORCENTAJE ECONOMICO'!$D$12)*'PRODUCTOS PACTADOS POSITIVA'!R19</f>
        <v>111736640.25</v>
      </c>
      <c r="T19" s="48"/>
      <c r="V19" s="48"/>
    </row>
    <row r="20" spans="1:22" x14ac:dyDescent="0.2">
      <c r="A20" s="111"/>
      <c r="B20" s="54" t="s">
        <v>11</v>
      </c>
      <c r="C20" s="54" t="s">
        <v>3899</v>
      </c>
      <c r="D20" s="54" t="s">
        <v>3900</v>
      </c>
      <c r="E20" s="54"/>
      <c r="F20" s="54"/>
      <c r="G20" s="54" t="s">
        <v>2503</v>
      </c>
      <c r="H20" s="54" t="s">
        <v>3901</v>
      </c>
      <c r="I20" s="54" t="s">
        <v>13</v>
      </c>
      <c r="J20" s="54" t="s">
        <v>95</v>
      </c>
      <c r="K20" s="54" t="s">
        <v>3902</v>
      </c>
      <c r="L20" s="54">
        <v>28346</v>
      </c>
      <c r="M20" s="54">
        <v>1</v>
      </c>
      <c r="N20" s="55">
        <v>12360</v>
      </c>
      <c r="O20" s="54" t="s">
        <v>6682</v>
      </c>
      <c r="P20" s="54">
        <v>111</v>
      </c>
      <c r="Q20" s="54">
        <v>124</v>
      </c>
      <c r="R20" s="54">
        <f t="shared" si="0"/>
        <v>124</v>
      </c>
      <c r="S20" s="55">
        <f>N20*(1+'PORCENTAJE ECONOMICO'!$D$12)*'PRODUCTOS PACTADOS POSITIVA'!R20</f>
        <v>1532640</v>
      </c>
      <c r="T20" s="48"/>
      <c r="V20" s="48"/>
    </row>
    <row r="21" spans="1:22" x14ac:dyDescent="0.2">
      <c r="A21" s="111"/>
      <c r="B21" s="54" t="s">
        <v>11</v>
      </c>
      <c r="C21" s="54" t="s">
        <v>3847</v>
      </c>
      <c r="D21" s="54" t="s">
        <v>3848</v>
      </c>
      <c r="E21" s="54"/>
      <c r="F21" s="54"/>
      <c r="G21" s="54" t="s">
        <v>2684</v>
      </c>
      <c r="H21" s="54" t="s">
        <v>3849</v>
      </c>
      <c r="I21" s="54"/>
      <c r="J21" s="54" t="s">
        <v>222</v>
      </c>
      <c r="K21" s="54" t="s">
        <v>3850</v>
      </c>
      <c r="L21" s="54">
        <v>29313</v>
      </c>
      <c r="M21" s="54">
        <v>2</v>
      </c>
      <c r="N21" s="55">
        <v>879.62</v>
      </c>
      <c r="O21" s="54" t="s">
        <v>6682</v>
      </c>
      <c r="P21" s="54">
        <v>6488</v>
      </c>
      <c r="Q21" s="54">
        <v>4803</v>
      </c>
      <c r="R21" s="54">
        <f t="shared" si="0"/>
        <v>4803</v>
      </c>
      <c r="S21" s="55">
        <f>N21*(1+'PORCENTAJE ECONOMICO'!$D$12)*'PRODUCTOS PACTADOS POSITIVA'!R21</f>
        <v>4224814.8600000003</v>
      </c>
      <c r="T21" s="48"/>
      <c r="V21" s="48"/>
    </row>
    <row r="22" spans="1:22" x14ac:dyDescent="0.2">
      <c r="A22" s="111"/>
      <c r="B22" s="54" t="s">
        <v>11</v>
      </c>
      <c r="C22" s="54" t="s">
        <v>3294</v>
      </c>
      <c r="D22" s="54" t="s">
        <v>3780</v>
      </c>
      <c r="E22" s="54"/>
      <c r="F22" s="54"/>
      <c r="G22" s="54" t="s">
        <v>2684</v>
      </c>
      <c r="H22" s="54" t="s">
        <v>3781</v>
      </c>
      <c r="I22" s="54" t="s">
        <v>13</v>
      </c>
      <c r="J22" s="54" t="s">
        <v>836</v>
      </c>
      <c r="K22" s="54" t="s">
        <v>3782</v>
      </c>
      <c r="L22" s="54">
        <v>29698</v>
      </c>
      <c r="M22" s="54">
        <v>3</v>
      </c>
      <c r="N22" s="55">
        <v>211.15</v>
      </c>
      <c r="O22" s="54" t="s">
        <v>6682</v>
      </c>
      <c r="P22" s="54">
        <v>10</v>
      </c>
      <c r="Q22" s="54">
        <v>15</v>
      </c>
      <c r="R22" s="54">
        <f t="shared" si="0"/>
        <v>15</v>
      </c>
      <c r="S22" s="55">
        <f>N22*(1+'PORCENTAJE ECONOMICO'!$D$12)*'PRODUCTOS PACTADOS POSITIVA'!R22</f>
        <v>3167.25</v>
      </c>
      <c r="T22" s="48"/>
      <c r="V22" s="48"/>
    </row>
    <row r="23" spans="1:22" x14ac:dyDescent="0.2">
      <c r="A23" s="111"/>
      <c r="B23" s="54" t="s">
        <v>11</v>
      </c>
      <c r="C23" s="54" t="s">
        <v>4205</v>
      </c>
      <c r="D23" s="54" t="s">
        <v>4206</v>
      </c>
      <c r="E23" s="54"/>
      <c r="F23" s="54"/>
      <c r="G23" s="54" t="s">
        <v>2684</v>
      </c>
      <c r="H23" s="54" t="s">
        <v>4207</v>
      </c>
      <c r="I23" s="54"/>
      <c r="J23" s="54" t="s">
        <v>4208</v>
      </c>
      <c r="K23" s="54" t="s">
        <v>4209</v>
      </c>
      <c r="L23" s="54">
        <v>29749</v>
      </c>
      <c r="M23" s="54">
        <v>1</v>
      </c>
      <c r="N23" s="55">
        <v>327.54000000000002</v>
      </c>
      <c r="O23" s="54" t="s">
        <v>6682</v>
      </c>
      <c r="P23" s="54">
        <v>390</v>
      </c>
      <c r="Q23" s="54">
        <v>60</v>
      </c>
      <c r="R23" s="54">
        <f t="shared" si="0"/>
        <v>60</v>
      </c>
      <c r="S23" s="55">
        <f>N23*(1+'PORCENTAJE ECONOMICO'!$D$12)*'PRODUCTOS PACTADOS POSITIVA'!R23</f>
        <v>19652.400000000001</v>
      </c>
      <c r="T23" s="48"/>
      <c r="V23" s="48"/>
    </row>
    <row r="24" spans="1:22" x14ac:dyDescent="0.2">
      <c r="A24" s="111"/>
      <c r="B24" s="54" t="s">
        <v>11</v>
      </c>
      <c r="C24" s="54" t="s">
        <v>2669</v>
      </c>
      <c r="D24" s="54" t="s">
        <v>3263</v>
      </c>
      <c r="E24" s="54"/>
      <c r="F24" s="54"/>
      <c r="G24" s="54" t="s">
        <v>2503</v>
      </c>
      <c r="H24" s="54" t="s">
        <v>3264</v>
      </c>
      <c r="I24" s="54"/>
      <c r="J24" s="54" t="s">
        <v>533</v>
      </c>
      <c r="K24" s="54" t="s">
        <v>3265</v>
      </c>
      <c r="L24" s="54">
        <v>30620</v>
      </c>
      <c r="M24" s="54">
        <v>1</v>
      </c>
      <c r="N24" s="55">
        <v>18567.810000000001</v>
      </c>
      <c r="O24" s="54" t="s">
        <v>6685</v>
      </c>
      <c r="P24" s="54">
        <v>13</v>
      </c>
      <c r="Q24" s="54">
        <v>5</v>
      </c>
      <c r="R24" s="54">
        <f t="shared" si="0"/>
        <v>5</v>
      </c>
      <c r="S24" s="55">
        <f>N24*(1+'PORCENTAJE ECONOMICO'!$D$12)*'PRODUCTOS PACTADOS POSITIVA'!R24</f>
        <v>92839.05</v>
      </c>
      <c r="T24" s="48"/>
      <c r="V24" s="48"/>
    </row>
    <row r="25" spans="1:22" x14ac:dyDescent="0.2">
      <c r="A25" s="111"/>
      <c r="B25" s="54" t="s">
        <v>11</v>
      </c>
      <c r="C25" s="54" t="s">
        <v>3275</v>
      </c>
      <c r="D25" s="54" t="s">
        <v>3276</v>
      </c>
      <c r="E25" s="54"/>
      <c r="F25" s="54"/>
      <c r="G25" s="54" t="s">
        <v>2503</v>
      </c>
      <c r="H25" s="54" t="s">
        <v>3277</v>
      </c>
      <c r="I25" s="54" t="s">
        <v>13</v>
      </c>
      <c r="J25" s="54" t="s">
        <v>462</v>
      </c>
      <c r="K25" s="54" t="s">
        <v>3278</v>
      </c>
      <c r="L25" s="54">
        <v>31337</v>
      </c>
      <c r="M25" s="54">
        <v>2</v>
      </c>
      <c r="N25" s="55">
        <v>10403</v>
      </c>
      <c r="O25" s="54"/>
      <c r="P25" s="54">
        <v>136</v>
      </c>
      <c r="Q25" s="54">
        <v>8</v>
      </c>
      <c r="R25" s="54">
        <f t="shared" si="0"/>
        <v>8</v>
      </c>
      <c r="S25" s="55">
        <f>N25*(1+'PORCENTAJE ECONOMICO'!$D$12)*'PRODUCTOS PACTADOS POSITIVA'!R25</f>
        <v>83224</v>
      </c>
      <c r="T25" s="48"/>
      <c r="V25" s="48"/>
    </row>
    <row r="26" spans="1:22" x14ac:dyDescent="0.2">
      <c r="A26" s="111"/>
      <c r="B26" s="54" t="s">
        <v>11</v>
      </c>
      <c r="C26" s="54" t="s">
        <v>6563</v>
      </c>
      <c r="D26" s="54" t="s">
        <v>6564</v>
      </c>
      <c r="E26" s="54" t="s">
        <v>6565</v>
      </c>
      <c r="F26" s="54" t="s">
        <v>6566</v>
      </c>
      <c r="G26" s="54">
        <v>1</v>
      </c>
      <c r="H26" s="54" t="s">
        <v>6567</v>
      </c>
      <c r="I26" s="54" t="s">
        <v>13</v>
      </c>
      <c r="J26" s="54" t="s">
        <v>4400</v>
      </c>
      <c r="K26" s="54" t="s">
        <v>3279</v>
      </c>
      <c r="L26" s="54">
        <v>31337</v>
      </c>
      <c r="M26" s="54">
        <v>3</v>
      </c>
      <c r="N26" s="55">
        <v>10403</v>
      </c>
      <c r="O26" s="54"/>
      <c r="P26" s="54">
        <v>136</v>
      </c>
      <c r="Q26" s="54">
        <v>91</v>
      </c>
      <c r="R26" s="54">
        <f t="shared" si="0"/>
        <v>91</v>
      </c>
      <c r="S26" s="55">
        <f>N26*(1+'PORCENTAJE ECONOMICO'!$D$12)*'PRODUCTOS PACTADOS POSITIVA'!R26</f>
        <v>946673</v>
      </c>
      <c r="T26" s="48"/>
      <c r="V26" s="48"/>
    </row>
    <row r="27" spans="1:22" x14ac:dyDescent="0.2">
      <c r="A27" s="111"/>
      <c r="B27" s="54" t="s">
        <v>11</v>
      </c>
      <c r="C27" s="54" t="s">
        <v>3438</v>
      </c>
      <c r="D27" s="54" t="s">
        <v>1181</v>
      </c>
      <c r="E27" s="54"/>
      <c r="F27" s="54"/>
      <c r="G27" s="54" t="s">
        <v>2503</v>
      </c>
      <c r="H27" s="54" t="s">
        <v>3439</v>
      </c>
      <c r="I27" s="54" t="s">
        <v>13</v>
      </c>
      <c r="J27" s="54" t="s">
        <v>568</v>
      </c>
      <c r="K27" s="54" t="s">
        <v>3440</v>
      </c>
      <c r="L27" s="54">
        <v>31398</v>
      </c>
      <c r="M27" s="54">
        <v>4</v>
      </c>
      <c r="N27" s="55">
        <v>4944</v>
      </c>
      <c r="O27" s="54" t="s">
        <v>6686</v>
      </c>
      <c r="P27" s="54">
        <v>1</v>
      </c>
      <c r="Q27" s="54">
        <v>1</v>
      </c>
      <c r="R27" s="54">
        <f t="shared" si="0"/>
        <v>1</v>
      </c>
      <c r="S27" s="55">
        <f>N27*(1+'PORCENTAJE ECONOMICO'!$D$12)*'PRODUCTOS PACTADOS POSITIVA'!R27</f>
        <v>4944</v>
      </c>
      <c r="T27" s="48"/>
      <c r="V27" s="48"/>
    </row>
    <row r="28" spans="1:22" x14ac:dyDescent="0.2">
      <c r="A28" s="111"/>
      <c r="B28" s="54" t="s">
        <v>11</v>
      </c>
      <c r="C28" s="54" t="s">
        <v>2893</v>
      </c>
      <c r="D28" s="54" t="s">
        <v>2894</v>
      </c>
      <c r="E28" s="54"/>
      <c r="F28" s="54"/>
      <c r="G28" s="54" t="s">
        <v>2503</v>
      </c>
      <c r="H28" s="54" t="s">
        <v>2895</v>
      </c>
      <c r="I28" s="54"/>
      <c r="J28" s="54" t="s">
        <v>2891</v>
      </c>
      <c r="K28" s="54" t="s">
        <v>2896</v>
      </c>
      <c r="L28" s="54">
        <v>32397</v>
      </c>
      <c r="M28" s="54">
        <v>3</v>
      </c>
      <c r="N28" s="55">
        <v>1731.43</v>
      </c>
      <c r="O28" s="54" t="s">
        <v>6681</v>
      </c>
      <c r="P28" s="54">
        <v>107</v>
      </c>
      <c r="Q28" s="54">
        <v>159</v>
      </c>
      <c r="R28" s="54">
        <f t="shared" si="0"/>
        <v>159</v>
      </c>
      <c r="S28" s="55">
        <f>N28*(1+'PORCENTAJE ECONOMICO'!$D$12)*'PRODUCTOS PACTADOS POSITIVA'!R28</f>
        <v>275297.37</v>
      </c>
      <c r="T28" s="48"/>
      <c r="V28" s="48"/>
    </row>
    <row r="29" spans="1:22" x14ac:dyDescent="0.2">
      <c r="A29" s="111"/>
      <c r="B29" s="54" t="s">
        <v>11</v>
      </c>
      <c r="C29" s="54" t="s">
        <v>4012</v>
      </c>
      <c r="D29" s="54" t="s">
        <v>4013</v>
      </c>
      <c r="E29" s="54"/>
      <c r="F29" s="54"/>
      <c r="G29" s="54" t="s">
        <v>2503</v>
      </c>
      <c r="H29" s="54" t="s">
        <v>4014</v>
      </c>
      <c r="I29" s="54" t="s">
        <v>13</v>
      </c>
      <c r="J29" s="54" t="s">
        <v>396</v>
      </c>
      <c r="K29" s="54" t="s">
        <v>397</v>
      </c>
      <c r="L29" s="54">
        <v>32609</v>
      </c>
      <c r="M29" s="54">
        <v>1</v>
      </c>
      <c r="N29" s="55">
        <v>7313</v>
      </c>
      <c r="O29" s="54" t="s">
        <v>6682</v>
      </c>
      <c r="P29" s="54">
        <v>2211</v>
      </c>
      <c r="Q29" s="54">
        <v>1536</v>
      </c>
      <c r="R29" s="54">
        <f t="shared" si="0"/>
        <v>1536</v>
      </c>
      <c r="S29" s="55">
        <f>N29*(1+'PORCENTAJE ECONOMICO'!$D$12)*'PRODUCTOS PACTADOS POSITIVA'!R29</f>
        <v>11232768</v>
      </c>
      <c r="T29" s="48"/>
      <c r="V29" s="48"/>
    </row>
    <row r="30" spans="1:22" x14ac:dyDescent="0.2">
      <c r="A30" s="111"/>
      <c r="B30" s="54" t="s">
        <v>11</v>
      </c>
      <c r="C30" s="54" t="s">
        <v>3915</v>
      </c>
      <c r="D30" s="54" t="s">
        <v>3916</v>
      </c>
      <c r="E30" s="54"/>
      <c r="F30" s="54"/>
      <c r="G30" s="54" t="s">
        <v>2503</v>
      </c>
      <c r="H30" s="54" t="s">
        <v>3917</v>
      </c>
      <c r="I30" s="54"/>
      <c r="J30" s="54" t="s">
        <v>533</v>
      </c>
      <c r="K30" s="54" t="s">
        <v>3918</v>
      </c>
      <c r="L30" s="54">
        <v>32730</v>
      </c>
      <c r="M30" s="54">
        <v>1</v>
      </c>
      <c r="N30" s="55">
        <v>11335.15</v>
      </c>
      <c r="O30" s="54" t="s">
        <v>6682</v>
      </c>
      <c r="P30" s="54">
        <v>8</v>
      </c>
      <c r="Q30" s="54">
        <v>2</v>
      </c>
      <c r="R30" s="54">
        <f t="shared" si="0"/>
        <v>2</v>
      </c>
      <c r="S30" s="55">
        <f>N30*(1+'PORCENTAJE ECONOMICO'!$D$12)*'PRODUCTOS PACTADOS POSITIVA'!R30</f>
        <v>22670.3</v>
      </c>
      <c r="T30" s="48"/>
      <c r="V30" s="48"/>
    </row>
    <row r="31" spans="1:22" x14ac:dyDescent="0.2">
      <c r="A31" s="111"/>
      <c r="B31" s="54" t="s">
        <v>11</v>
      </c>
      <c r="C31" s="54" t="s">
        <v>2514</v>
      </c>
      <c r="D31" s="54" t="s">
        <v>2515</v>
      </c>
      <c r="E31" s="54"/>
      <c r="F31" s="54"/>
      <c r="G31" s="54" t="s">
        <v>2503</v>
      </c>
      <c r="H31" s="54" t="s">
        <v>2516</v>
      </c>
      <c r="I31" s="54"/>
      <c r="J31" s="54" t="s">
        <v>1322</v>
      </c>
      <c r="K31" s="54" t="s">
        <v>2517</v>
      </c>
      <c r="L31" s="54">
        <v>32869</v>
      </c>
      <c r="M31" s="54">
        <v>1</v>
      </c>
      <c r="N31" s="55">
        <v>33457.49</v>
      </c>
      <c r="O31" s="54" t="s">
        <v>6684</v>
      </c>
      <c r="P31" s="54">
        <v>3</v>
      </c>
      <c r="Q31" s="54">
        <v>3</v>
      </c>
      <c r="R31" s="54">
        <f t="shared" si="0"/>
        <v>3</v>
      </c>
      <c r="S31" s="55">
        <f>N31*(1+'PORCENTAJE ECONOMICO'!$D$12)*'PRODUCTOS PACTADOS POSITIVA'!R31</f>
        <v>100372.47</v>
      </c>
      <c r="T31" s="48"/>
      <c r="V31" s="48"/>
    </row>
    <row r="32" spans="1:22" x14ac:dyDescent="0.2">
      <c r="A32" s="111"/>
      <c r="B32" s="54" t="s">
        <v>11</v>
      </c>
      <c r="C32" s="54" t="s">
        <v>3298</v>
      </c>
      <c r="D32" s="54"/>
      <c r="E32" s="54"/>
      <c r="F32" s="54"/>
      <c r="G32" s="54" t="s">
        <v>2684</v>
      </c>
      <c r="H32" s="54" t="s">
        <v>3299</v>
      </c>
      <c r="I32" s="54" t="s">
        <v>13</v>
      </c>
      <c r="J32" s="54" t="s">
        <v>1003</v>
      </c>
      <c r="K32" s="54" t="s">
        <v>3300</v>
      </c>
      <c r="L32" s="54">
        <v>33490</v>
      </c>
      <c r="M32" s="54">
        <v>6</v>
      </c>
      <c r="N32" s="55">
        <v>164.8</v>
      </c>
      <c r="O32" s="54" t="s">
        <v>6687</v>
      </c>
      <c r="P32" s="54"/>
      <c r="Q32" s="54">
        <v>68</v>
      </c>
      <c r="R32" s="54">
        <f t="shared" si="0"/>
        <v>68</v>
      </c>
      <c r="S32" s="55">
        <f>N32*(1+'PORCENTAJE ECONOMICO'!$D$12)*'PRODUCTOS PACTADOS POSITIVA'!R32</f>
        <v>11206.400000000001</v>
      </c>
      <c r="T32" s="48"/>
      <c r="V32" s="48"/>
    </row>
    <row r="33" spans="1:22" x14ac:dyDescent="0.2">
      <c r="A33" s="111"/>
      <c r="B33" s="54" t="s">
        <v>11</v>
      </c>
      <c r="C33" s="54" t="s">
        <v>3294</v>
      </c>
      <c r="D33" s="54" t="s">
        <v>3295</v>
      </c>
      <c r="E33" s="54"/>
      <c r="F33" s="54"/>
      <c r="G33" s="54" t="s">
        <v>2684</v>
      </c>
      <c r="H33" s="54" t="s">
        <v>3296</v>
      </c>
      <c r="I33" s="54" t="s">
        <v>13</v>
      </c>
      <c r="J33" s="54" t="s">
        <v>836</v>
      </c>
      <c r="K33" s="54" t="s">
        <v>3297</v>
      </c>
      <c r="L33" s="54">
        <v>33496</v>
      </c>
      <c r="M33" s="54">
        <v>10</v>
      </c>
      <c r="N33" s="55">
        <v>123.6</v>
      </c>
      <c r="O33" s="54" t="s">
        <v>6687</v>
      </c>
      <c r="P33" s="54"/>
      <c r="Q33" s="54">
        <v>362</v>
      </c>
      <c r="R33" s="54">
        <f t="shared" si="0"/>
        <v>362</v>
      </c>
      <c r="S33" s="55">
        <f>N33*(1+'PORCENTAJE ECONOMICO'!$D$12)*'PRODUCTOS PACTADOS POSITIVA'!R33</f>
        <v>44743.199999999997</v>
      </c>
      <c r="T33" s="48"/>
      <c r="V33" s="48"/>
    </row>
    <row r="34" spans="1:22" x14ac:dyDescent="0.2">
      <c r="A34" s="111"/>
      <c r="B34" s="54" t="s">
        <v>11</v>
      </c>
      <c r="C34" s="54" t="s">
        <v>3441</v>
      </c>
      <c r="D34" s="54" t="s">
        <v>3442</v>
      </c>
      <c r="E34" s="54"/>
      <c r="F34" s="54"/>
      <c r="G34" s="54" t="s">
        <v>2503</v>
      </c>
      <c r="H34" s="54" t="s">
        <v>3443</v>
      </c>
      <c r="I34" s="54" t="s">
        <v>13</v>
      </c>
      <c r="J34" s="54" t="s">
        <v>568</v>
      </c>
      <c r="K34" s="54" t="s">
        <v>3444</v>
      </c>
      <c r="L34" s="54">
        <v>33722</v>
      </c>
      <c r="M34" s="54">
        <v>7</v>
      </c>
      <c r="N34" s="55">
        <v>9586.2099999999991</v>
      </c>
      <c r="O34" s="54" t="s">
        <v>6686</v>
      </c>
      <c r="P34" s="54">
        <v>10</v>
      </c>
      <c r="Q34" s="54">
        <v>15</v>
      </c>
      <c r="R34" s="54">
        <f t="shared" si="0"/>
        <v>15</v>
      </c>
      <c r="S34" s="55">
        <f>N34*(1+'PORCENTAJE ECONOMICO'!$D$12)*'PRODUCTOS PACTADOS POSITIVA'!R34</f>
        <v>143793.15</v>
      </c>
      <c r="T34" s="48"/>
      <c r="V34" s="48"/>
    </row>
    <row r="35" spans="1:22" x14ac:dyDescent="0.2">
      <c r="A35" s="111"/>
      <c r="B35" s="54" t="s">
        <v>11</v>
      </c>
      <c r="C35" s="54" t="s">
        <v>2518</v>
      </c>
      <c r="D35" s="54" t="s">
        <v>2519</v>
      </c>
      <c r="E35" s="54"/>
      <c r="F35" s="54"/>
      <c r="G35" s="54" t="s">
        <v>2503</v>
      </c>
      <c r="H35" s="54" t="s">
        <v>2520</v>
      </c>
      <c r="I35" s="54"/>
      <c r="J35" s="54" t="s">
        <v>1138</v>
      </c>
      <c r="K35" s="54" t="s">
        <v>2521</v>
      </c>
      <c r="L35" s="54">
        <v>33815</v>
      </c>
      <c r="M35" s="54">
        <v>4</v>
      </c>
      <c r="N35" s="55">
        <v>589.16</v>
      </c>
      <c r="O35" s="54" t="s">
        <v>6684</v>
      </c>
      <c r="P35" s="54">
        <v>10</v>
      </c>
      <c r="Q35" s="54">
        <v>14</v>
      </c>
      <c r="R35" s="54">
        <f t="shared" si="0"/>
        <v>14</v>
      </c>
      <c r="S35" s="55">
        <f>N35*(1+'PORCENTAJE ECONOMICO'!$D$12)*'PRODUCTOS PACTADOS POSITIVA'!R35</f>
        <v>8248.24</v>
      </c>
      <c r="T35" s="48"/>
      <c r="V35" s="48"/>
    </row>
    <row r="36" spans="1:22" x14ac:dyDescent="0.2">
      <c r="A36" s="111"/>
      <c r="B36" s="54" t="s">
        <v>11</v>
      </c>
      <c r="C36" s="54" t="s">
        <v>4043</v>
      </c>
      <c r="D36" s="54" t="s">
        <v>4044</v>
      </c>
      <c r="E36" s="54"/>
      <c r="F36" s="54"/>
      <c r="G36" s="54" t="s">
        <v>2684</v>
      </c>
      <c r="H36" s="54" t="s">
        <v>4045</v>
      </c>
      <c r="I36" s="54"/>
      <c r="J36" s="54" t="s">
        <v>4046</v>
      </c>
      <c r="K36" s="54" t="s">
        <v>4047</v>
      </c>
      <c r="L36" s="54">
        <v>34162</v>
      </c>
      <c r="M36" s="54">
        <v>7</v>
      </c>
      <c r="N36" s="55">
        <v>15.45</v>
      </c>
      <c r="O36" s="54" t="s">
        <v>6682</v>
      </c>
      <c r="P36" s="54">
        <v>30</v>
      </c>
      <c r="Q36" s="54">
        <v>56</v>
      </c>
      <c r="R36" s="54">
        <f t="shared" si="0"/>
        <v>56</v>
      </c>
      <c r="S36" s="55">
        <f>N36*(1+'PORCENTAJE ECONOMICO'!$D$12)*'PRODUCTOS PACTADOS POSITIVA'!R36</f>
        <v>865.19999999999993</v>
      </c>
      <c r="T36" s="48"/>
      <c r="V36" s="48"/>
    </row>
    <row r="37" spans="1:22" x14ac:dyDescent="0.2">
      <c r="A37" s="111"/>
      <c r="B37" s="54" t="s">
        <v>11</v>
      </c>
      <c r="C37" s="54" t="s">
        <v>3145</v>
      </c>
      <c r="D37" s="54" t="s">
        <v>3146</v>
      </c>
      <c r="E37" s="54"/>
      <c r="F37" s="54"/>
      <c r="G37" s="54" t="s">
        <v>2503</v>
      </c>
      <c r="H37" s="54" t="s">
        <v>3147</v>
      </c>
      <c r="I37" s="54"/>
      <c r="J37" s="54" t="s">
        <v>533</v>
      </c>
      <c r="K37" s="54" t="s">
        <v>3148</v>
      </c>
      <c r="L37" s="54">
        <v>34283</v>
      </c>
      <c r="M37" s="54">
        <v>1</v>
      </c>
      <c r="N37" s="55">
        <v>53991.57</v>
      </c>
      <c r="O37" s="54" t="s">
        <v>6685</v>
      </c>
      <c r="P37" s="54">
        <v>73</v>
      </c>
      <c r="Q37" s="54">
        <v>31</v>
      </c>
      <c r="R37" s="54">
        <f t="shared" si="0"/>
        <v>31</v>
      </c>
      <c r="S37" s="55">
        <f>N37*(1+'PORCENTAJE ECONOMICO'!$D$12)*'PRODUCTOS PACTADOS POSITIVA'!R37</f>
        <v>1673738.67</v>
      </c>
      <c r="T37" s="48"/>
      <c r="V37" s="48"/>
    </row>
    <row r="38" spans="1:22" x14ac:dyDescent="0.2">
      <c r="A38" s="111"/>
      <c r="B38" s="54" t="s">
        <v>11</v>
      </c>
      <c r="C38" s="54" t="s">
        <v>4190</v>
      </c>
      <c r="D38" s="54" t="s">
        <v>4191</v>
      </c>
      <c r="E38" s="54"/>
      <c r="F38" s="54"/>
      <c r="G38" s="54" t="s">
        <v>2684</v>
      </c>
      <c r="H38" s="54" t="s">
        <v>4192</v>
      </c>
      <c r="I38" s="54"/>
      <c r="J38" s="54" t="s">
        <v>720</v>
      </c>
      <c r="K38" s="54" t="s">
        <v>4193</v>
      </c>
      <c r="L38" s="54">
        <v>34476</v>
      </c>
      <c r="M38" s="54">
        <v>1</v>
      </c>
      <c r="N38" s="55">
        <v>45.32</v>
      </c>
      <c r="O38" s="54" t="s">
        <v>6682</v>
      </c>
      <c r="P38" s="54">
        <v>10</v>
      </c>
      <c r="Q38" s="54">
        <v>10</v>
      </c>
      <c r="R38" s="54">
        <f t="shared" si="0"/>
        <v>10</v>
      </c>
      <c r="S38" s="55">
        <f>N38*(1+'PORCENTAJE ECONOMICO'!$D$12)*'PRODUCTOS PACTADOS POSITIVA'!R38</f>
        <v>453.2</v>
      </c>
      <c r="T38" s="48"/>
      <c r="V38" s="48"/>
    </row>
    <row r="39" spans="1:22" x14ac:dyDescent="0.2">
      <c r="A39" s="111"/>
      <c r="B39" s="54" t="s">
        <v>11</v>
      </c>
      <c r="C39" s="54" t="s">
        <v>4257</v>
      </c>
      <c r="D39" s="54" t="s">
        <v>4258</v>
      </c>
      <c r="E39" s="54"/>
      <c r="F39" s="54"/>
      <c r="G39" s="54" t="s">
        <v>2684</v>
      </c>
      <c r="H39" s="54" t="s">
        <v>4259</v>
      </c>
      <c r="I39" s="54"/>
      <c r="J39" s="54" t="s">
        <v>1259</v>
      </c>
      <c r="K39" s="54" t="s">
        <v>4260</v>
      </c>
      <c r="L39" s="54">
        <v>35618</v>
      </c>
      <c r="M39" s="54">
        <v>4</v>
      </c>
      <c r="N39" s="55">
        <v>55.62</v>
      </c>
      <c r="O39" s="54"/>
      <c r="P39" s="54">
        <v>10</v>
      </c>
      <c r="Q39" s="54">
        <v>18</v>
      </c>
      <c r="R39" s="54">
        <f t="shared" si="0"/>
        <v>18</v>
      </c>
      <c r="S39" s="55">
        <f>N39*(1+'PORCENTAJE ECONOMICO'!$D$12)*'PRODUCTOS PACTADOS POSITIVA'!R39</f>
        <v>1001.16</v>
      </c>
      <c r="T39" s="48"/>
      <c r="V39" s="48"/>
    </row>
    <row r="40" spans="1:22" x14ac:dyDescent="0.2">
      <c r="A40" s="111"/>
      <c r="B40" s="54" t="s">
        <v>11</v>
      </c>
      <c r="C40" s="54" t="s">
        <v>4261</v>
      </c>
      <c r="D40" s="54" t="s">
        <v>4262</v>
      </c>
      <c r="E40" s="54"/>
      <c r="F40" s="54"/>
      <c r="G40" s="54" t="s">
        <v>2684</v>
      </c>
      <c r="H40" s="54" t="s">
        <v>4263</v>
      </c>
      <c r="I40" s="54"/>
      <c r="J40" s="54" t="s">
        <v>1259</v>
      </c>
      <c r="K40" s="54" t="s">
        <v>4264</v>
      </c>
      <c r="L40" s="54">
        <v>35619</v>
      </c>
      <c r="M40" s="54">
        <v>3</v>
      </c>
      <c r="N40" s="55">
        <v>103</v>
      </c>
      <c r="O40" s="54"/>
      <c r="P40" s="54">
        <v>10</v>
      </c>
      <c r="Q40" s="54">
        <v>11</v>
      </c>
      <c r="R40" s="54">
        <f t="shared" si="0"/>
        <v>11</v>
      </c>
      <c r="S40" s="55">
        <f>N40*(1+'PORCENTAJE ECONOMICO'!$D$12)*'PRODUCTOS PACTADOS POSITIVA'!R40</f>
        <v>1133</v>
      </c>
      <c r="T40" s="48"/>
      <c r="V40" s="48"/>
    </row>
    <row r="41" spans="1:22" x14ac:dyDescent="0.2">
      <c r="A41" s="111"/>
      <c r="B41" s="54" t="s">
        <v>11</v>
      </c>
      <c r="C41" s="54" t="s">
        <v>2771</v>
      </c>
      <c r="D41" s="54" t="s">
        <v>3133</v>
      </c>
      <c r="E41" s="54"/>
      <c r="F41" s="54"/>
      <c r="G41" s="54" t="s">
        <v>2503</v>
      </c>
      <c r="H41" s="54" t="s">
        <v>3134</v>
      </c>
      <c r="I41" s="54"/>
      <c r="J41" s="54" t="s">
        <v>296</v>
      </c>
      <c r="K41" s="54" t="s">
        <v>3135</v>
      </c>
      <c r="L41" s="54">
        <v>35644</v>
      </c>
      <c r="M41" s="54">
        <v>10</v>
      </c>
      <c r="N41" s="55">
        <v>4635</v>
      </c>
      <c r="O41" s="54" t="s">
        <v>6685</v>
      </c>
      <c r="P41" s="54">
        <v>10</v>
      </c>
      <c r="Q41" s="54">
        <v>15</v>
      </c>
      <c r="R41" s="54">
        <f t="shared" si="0"/>
        <v>15</v>
      </c>
      <c r="S41" s="55">
        <f>N41*(1+'PORCENTAJE ECONOMICO'!$D$12)*'PRODUCTOS PACTADOS POSITIVA'!R41</f>
        <v>69525</v>
      </c>
      <c r="T41" s="48"/>
      <c r="V41" s="48"/>
    </row>
    <row r="42" spans="1:22" x14ac:dyDescent="0.2">
      <c r="A42" s="111"/>
      <c r="B42" s="54" t="s">
        <v>11</v>
      </c>
      <c r="C42" s="54" t="s">
        <v>4036</v>
      </c>
      <c r="D42" s="54" t="s">
        <v>4034</v>
      </c>
      <c r="E42" s="54"/>
      <c r="F42" s="54"/>
      <c r="G42" s="54" t="s">
        <v>2684</v>
      </c>
      <c r="H42" s="54" t="s">
        <v>4037</v>
      </c>
      <c r="I42" s="54"/>
      <c r="J42" s="54" t="s">
        <v>681</v>
      </c>
      <c r="K42" s="54" t="s">
        <v>4038</v>
      </c>
      <c r="L42" s="54">
        <v>35893</v>
      </c>
      <c r="M42" s="54">
        <v>2</v>
      </c>
      <c r="N42" s="55">
        <v>1644.91</v>
      </c>
      <c r="O42" s="54" t="s">
        <v>6682</v>
      </c>
      <c r="P42" s="54">
        <v>87</v>
      </c>
      <c r="Q42" s="54">
        <v>42</v>
      </c>
      <c r="R42" s="54">
        <f t="shared" si="0"/>
        <v>42</v>
      </c>
      <c r="S42" s="55">
        <f>N42*(1+'PORCENTAJE ECONOMICO'!$D$12)*'PRODUCTOS PACTADOS POSITIVA'!R42</f>
        <v>69086.22</v>
      </c>
      <c r="T42" s="48"/>
      <c r="V42" s="48"/>
    </row>
    <row r="43" spans="1:22" x14ac:dyDescent="0.2">
      <c r="A43" s="111"/>
      <c r="B43" s="54" t="s">
        <v>11</v>
      </c>
      <c r="C43" s="54" t="s">
        <v>4110</v>
      </c>
      <c r="D43" s="54" t="s">
        <v>4111</v>
      </c>
      <c r="E43" s="54"/>
      <c r="F43" s="54"/>
      <c r="G43" s="54" t="s">
        <v>2684</v>
      </c>
      <c r="H43" s="54" t="s">
        <v>4112</v>
      </c>
      <c r="I43" s="54"/>
      <c r="J43" s="54" t="s">
        <v>708</v>
      </c>
      <c r="K43" s="54" t="s">
        <v>4113</v>
      </c>
      <c r="L43" s="54">
        <v>35895</v>
      </c>
      <c r="M43" s="54">
        <v>1</v>
      </c>
      <c r="N43" s="55">
        <v>263.68</v>
      </c>
      <c r="O43" s="54" t="s">
        <v>6682</v>
      </c>
      <c r="P43" s="54">
        <v>2673</v>
      </c>
      <c r="Q43" s="54">
        <v>1889</v>
      </c>
      <c r="R43" s="54">
        <f t="shared" si="0"/>
        <v>1889</v>
      </c>
      <c r="S43" s="55">
        <f>N43*(1+'PORCENTAJE ECONOMICO'!$D$12)*'PRODUCTOS PACTADOS POSITIVA'!R43</f>
        <v>498091.52000000002</v>
      </c>
      <c r="T43" s="48"/>
      <c r="V43" s="48"/>
    </row>
    <row r="44" spans="1:22" x14ac:dyDescent="0.2">
      <c r="A44" s="111"/>
      <c r="B44" s="54" t="s">
        <v>11</v>
      </c>
      <c r="C44" s="54" t="s">
        <v>3903</v>
      </c>
      <c r="D44" s="54" t="s">
        <v>3904</v>
      </c>
      <c r="E44" s="54"/>
      <c r="F44" s="54"/>
      <c r="G44" s="54" t="s">
        <v>2503</v>
      </c>
      <c r="H44" s="54" t="s">
        <v>3905</v>
      </c>
      <c r="I44" s="54" t="s">
        <v>13</v>
      </c>
      <c r="J44" s="54" t="s">
        <v>95</v>
      </c>
      <c r="K44" s="54" t="s">
        <v>3906</v>
      </c>
      <c r="L44" s="54">
        <v>36070</v>
      </c>
      <c r="M44" s="54">
        <v>10</v>
      </c>
      <c r="N44" s="55">
        <v>1266.9000000000001</v>
      </c>
      <c r="O44" s="54" t="s">
        <v>6682</v>
      </c>
      <c r="P44" s="54">
        <v>14</v>
      </c>
      <c r="Q44" s="54">
        <v>14</v>
      </c>
      <c r="R44" s="54">
        <f t="shared" si="0"/>
        <v>14</v>
      </c>
      <c r="S44" s="55">
        <f>N44*(1+'PORCENTAJE ECONOMICO'!$D$12)*'PRODUCTOS PACTADOS POSITIVA'!R44</f>
        <v>17736.600000000002</v>
      </c>
      <c r="T44" s="48"/>
      <c r="V44" s="48"/>
    </row>
    <row r="45" spans="1:22" x14ac:dyDescent="0.2">
      <c r="A45" s="111"/>
      <c r="B45" s="54" t="s">
        <v>11</v>
      </c>
      <c r="C45" s="54" t="s">
        <v>2823</v>
      </c>
      <c r="D45" s="54" t="s">
        <v>3952</v>
      </c>
      <c r="E45" s="54"/>
      <c r="F45" s="54"/>
      <c r="G45" s="54" t="s">
        <v>2684</v>
      </c>
      <c r="H45" s="54" t="s">
        <v>3953</v>
      </c>
      <c r="I45" s="54" t="s">
        <v>13</v>
      </c>
      <c r="J45" s="54" t="s">
        <v>2826</v>
      </c>
      <c r="K45" s="54" t="s">
        <v>3954</v>
      </c>
      <c r="L45" s="54">
        <v>36123</v>
      </c>
      <c r="M45" s="54">
        <v>4</v>
      </c>
      <c r="N45" s="55">
        <v>123.6</v>
      </c>
      <c r="O45" s="54" t="s">
        <v>6682</v>
      </c>
      <c r="P45" s="54">
        <v>10</v>
      </c>
      <c r="Q45" s="54">
        <v>10</v>
      </c>
      <c r="R45" s="54">
        <f t="shared" si="0"/>
        <v>10</v>
      </c>
      <c r="S45" s="55">
        <f>N45*(1+'PORCENTAJE ECONOMICO'!$D$12)*'PRODUCTOS PACTADOS POSITIVA'!R45</f>
        <v>1236</v>
      </c>
      <c r="T45" s="48"/>
      <c r="V45" s="48"/>
    </row>
    <row r="46" spans="1:22" x14ac:dyDescent="0.2">
      <c r="A46" s="111"/>
      <c r="B46" s="54" t="s">
        <v>11</v>
      </c>
      <c r="C46" s="54" t="s">
        <v>2828</v>
      </c>
      <c r="D46" s="54" t="s">
        <v>3955</v>
      </c>
      <c r="E46" s="54"/>
      <c r="F46" s="54"/>
      <c r="G46" s="54" t="s">
        <v>2684</v>
      </c>
      <c r="H46" s="54" t="s">
        <v>3956</v>
      </c>
      <c r="I46" s="54"/>
      <c r="J46" s="54" t="s">
        <v>2826</v>
      </c>
      <c r="K46" s="54" t="s">
        <v>3957</v>
      </c>
      <c r="L46" s="54">
        <v>36124</v>
      </c>
      <c r="M46" s="54">
        <v>3</v>
      </c>
      <c r="N46" s="55">
        <v>107.12</v>
      </c>
      <c r="O46" s="54" t="s">
        <v>6682</v>
      </c>
      <c r="P46" s="54">
        <v>10</v>
      </c>
      <c r="Q46" s="54">
        <v>14</v>
      </c>
      <c r="R46" s="54">
        <f t="shared" si="0"/>
        <v>14</v>
      </c>
      <c r="S46" s="55">
        <f>N46*(1+'PORCENTAJE ECONOMICO'!$D$12)*'PRODUCTOS PACTADOS POSITIVA'!R46</f>
        <v>1499.68</v>
      </c>
      <c r="T46" s="48"/>
      <c r="V46" s="48"/>
    </row>
    <row r="47" spans="1:22" x14ac:dyDescent="0.2">
      <c r="A47" s="111"/>
      <c r="B47" s="54" t="s">
        <v>11</v>
      </c>
      <c r="C47" s="54" t="s">
        <v>4025</v>
      </c>
      <c r="D47" s="54" t="s">
        <v>4026</v>
      </c>
      <c r="E47" s="54"/>
      <c r="F47" s="54"/>
      <c r="G47" s="54" t="s">
        <v>2684</v>
      </c>
      <c r="H47" s="54" t="s">
        <v>4027</v>
      </c>
      <c r="I47" s="54" t="s">
        <v>13</v>
      </c>
      <c r="J47" s="54" t="s">
        <v>1276</v>
      </c>
      <c r="K47" s="54" t="s">
        <v>4028</v>
      </c>
      <c r="L47" s="54">
        <v>36269</v>
      </c>
      <c r="M47" s="54">
        <v>2</v>
      </c>
      <c r="N47" s="55">
        <v>527.36</v>
      </c>
      <c r="O47" s="54" t="s">
        <v>6682</v>
      </c>
      <c r="P47" s="54">
        <v>10</v>
      </c>
      <c r="Q47" s="54">
        <v>12</v>
      </c>
      <c r="R47" s="54">
        <f t="shared" si="0"/>
        <v>12</v>
      </c>
      <c r="S47" s="55">
        <f>N47*(1+'PORCENTAJE ECONOMICO'!$D$12)*'PRODUCTOS PACTADOS POSITIVA'!R47</f>
        <v>6328.32</v>
      </c>
      <c r="T47" s="48"/>
      <c r="V47" s="48"/>
    </row>
    <row r="48" spans="1:22" x14ac:dyDescent="0.2">
      <c r="A48" s="111"/>
      <c r="B48" s="54" t="s">
        <v>11</v>
      </c>
      <c r="C48" s="54" t="s">
        <v>3140</v>
      </c>
      <c r="D48" s="54" t="s">
        <v>3141</v>
      </c>
      <c r="E48" s="54"/>
      <c r="F48" s="54"/>
      <c r="G48" s="54" t="s">
        <v>2503</v>
      </c>
      <c r="H48" s="54" t="s">
        <v>3142</v>
      </c>
      <c r="I48" s="54" t="s">
        <v>13</v>
      </c>
      <c r="J48" s="54" t="s">
        <v>3143</v>
      </c>
      <c r="K48" s="54" t="s">
        <v>3144</v>
      </c>
      <c r="L48" s="54">
        <v>36324</v>
      </c>
      <c r="M48" s="54">
        <v>3</v>
      </c>
      <c r="N48" s="55">
        <v>412</v>
      </c>
      <c r="O48" s="54" t="s">
        <v>6685</v>
      </c>
      <c r="P48" s="54">
        <v>10</v>
      </c>
      <c r="Q48" s="54">
        <v>15</v>
      </c>
      <c r="R48" s="54">
        <f t="shared" si="0"/>
        <v>15</v>
      </c>
      <c r="S48" s="55">
        <f>N48*(1+'PORCENTAJE ECONOMICO'!$D$12)*'PRODUCTOS PACTADOS POSITIVA'!R48</f>
        <v>6180</v>
      </c>
      <c r="T48" s="48"/>
      <c r="V48" s="48"/>
    </row>
    <row r="49" spans="1:22" x14ac:dyDescent="0.2">
      <c r="A49" s="111"/>
      <c r="B49" s="54" t="s">
        <v>11</v>
      </c>
      <c r="C49" s="54" t="s">
        <v>3248</v>
      </c>
      <c r="D49" s="54" t="s">
        <v>3249</v>
      </c>
      <c r="E49" s="54"/>
      <c r="F49" s="54"/>
      <c r="G49" s="54" t="s">
        <v>2503</v>
      </c>
      <c r="H49" s="54" t="s">
        <v>3250</v>
      </c>
      <c r="I49" s="54" t="s">
        <v>13</v>
      </c>
      <c r="J49" s="54" t="s">
        <v>394</v>
      </c>
      <c r="K49" s="54" t="s">
        <v>3251</v>
      </c>
      <c r="L49" s="54">
        <v>36637</v>
      </c>
      <c r="M49" s="54">
        <v>12</v>
      </c>
      <c r="N49" s="55">
        <v>6572.43</v>
      </c>
      <c r="O49" s="54" t="s">
        <v>6685</v>
      </c>
      <c r="P49" s="54">
        <v>1058</v>
      </c>
      <c r="Q49" s="54">
        <v>453</v>
      </c>
      <c r="R49" s="54">
        <f t="shared" si="0"/>
        <v>453</v>
      </c>
      <c r="S49" s="55">
        <f>N49*(1+'PORCENTAJE ECONOMICO'!$D$12)*'PRODUCTOS PACTADOS POSITIVA'!R49</f>
        <v>2977310.79</v>
      </c>
      <c r="T49" s="48"/>
      <c r="V49" s="48"/>
    </row>
    <row r="50" spans="1:22" x14ac:dyDescent="0.2">
      <c r="A50" s="111"/>
      <c r="B50" s="54" t="s">
        <v>11</v>
      </c>
      <c r="C50" s="54" t="s">
        <v>2583</v>
      </c>
      <c r="D50" s="54" t="s">
        <v>2584</v>
      </c>
      <c r="E50" s="54"/>
      <c r="F50" s="54"/>
      <c r="G50" s="54" t="s">
        <v>2503</v>
      </c>
      <c r="H50" s="54" t="s">
        <v>2585</v>
      </c>
      <c r="I50" s="54"/>
      <c r="J50" s="54" t="s">
        <v>494</v>
      </c>
      <c r="K50" s="54" t="s">
        <v>2586</v>
      </c>
      <c r="L50" s="54">
        <v>37223</v>
      </c>
      <c r="M50" s="54">
        <v>10</v>
      </c>
      <c r="N50" s="55">
        <v>4635</v>
      </c>
      <c r="O50" s="54" t="s">
        <v>6684</v>
      </c>
      <c r="P50" s="54">
        <v>10</v>
      </c>
      <c r="Q50" s="54">
        <v>11</v>
      </c>
      <c r="R50" s="54">
        <f t="shared" si="0"/>
        <v>11</v>
      </c>
      <c r="S50" s="55">
        <f>N50*(1+'PORCENTAJE ECONOMICO'!$D$12)*'PRODUCTOS PACTADOS POSITIVA'!R50</f>
        <v>50985</v>
      </c>
      <c r="T50" s="48"/>
      <c r="V50" s="48"/>
    </row>
    <row r="51" spans="1:22" x14ac:dyDescent="0.2">
      <c r="A51" s="111"/>
      <c r="B51" s="54" t="s">
        <v>11</v>
      </c>
      <c r="C51" s="54" t="s">
        <v>3237</v>
      </c>
      <c r="D51" s="54" t="s">
        <v>3238</v>
      </c>
      <c r="E51" s="54"/>
      <c r="F51" s="54"/>
      <c r="G51" s="54" t="s">
        <v>2503</v>
      </c>
      <c r="H51" s="54" t="s">
        <v>3239</v>
      </c>
      <c r="I51" s="54" t="s">
        <v>13</v>
      </c>
      <c r="J51" s="54" t="s">
        <v>665</v>
      </c>
      <c r="K51" s="54" t="s">
        <v>3240</v>
      </c>
      <c r="L51" s="54">
        <v>37787</v>
      </c>
      <c r="M51" s="54">
        <v>2</v>
      </c>
      <c r="N51" s="55">
        <v>371492.16</v>
      </c>
      <c r="O51" s="54" t="s">
        <v>6685</v>
      </c>
      <c r="P51" s="54">
        <v>64</v>
      </c>
      <c r="Q51" s="54">
        <v>44</v>
      </c>
      <c r="R51" s="54">
        <f t="shared" si="0"/>
        <v>44</v>
      </c>
      <c r="S51" s="55">
        <f>N51*(1+'PORCENTAJE ECONOMICO'!$D$12)*'PRODUCTOS PACTADOS POSITIVA'!R51</f>
        <v>16345655.039999999</v>
      </c>
      <c r="T51" s="48"/>
      <c r="V51" s="48"/>
    </row>
    <row r="52" spans="1:22" x14ac:dyDescent="0.2">
      <c r="A52" s="111"/>
      <c r="B52" s="54" t="s">
        <v>11</v>
      </c>
      <c r="C52" s="54" t="s">
        <v>6568</v>
      </c>
      <c r="D52" s="54" t="s">
        <v>3929</v>
      </c>
      <c r="E52" s="54" t="s">
        <v>6569</v>
      </c>
      <c r="F52" s="54" t="s">
        <v>5030</v>
      </c>
      <c r="G52" s="54">
        <v>1</v>
      </c>
      <c r="H52" s="54" t="s">
        <v>6570</v>
      </c>
      <c r="I52" s="54"/>
      <c r="J52" s="54" t="s">
        <v>4400</v>
      </c>
      <c r="K52" s="54" t="s">
        <v>3930</v>
      </c>
      <c r="L52" s="54">
        <v>32375</v>
      </c>
      <c r="M52" s="54">
        <v>2</v>
      </c>
      <c r="N52" s="55">
        <v>1002.19</v>
      </c>
      <c r="O52" s="54"/>
      <c r="P52" s="54"/>
      <c r="Q52" s="54">
        <v>384</v>
      </c>
      <c r="R52" s="54">
        <f t="shared" si="0"/>
        <v>384</v>
      </c>
      <c r="S52" s="55">
        <f>N52*(1+'PORCENTAJE ECONOMICO'!$D$12)*'PRODUCTOS PACTADOS POSITIVA'!R52</f>
        <v>384840.96000000002</v>
      </c>
      <c r="T52" s="48"/>
      <c r="V52" s="48"/>
    </row>
    <row r="53" spans="1:22" x14ac:dyDescent="0.2">
      <c r="A53" s="111"/>
      <c r="B53" s="54" t="s">
        <v>11</v>
      </c>
      <c r="C53" s="54" t="s">
        <v>2944</v>
      </c>
      <c r="D53" s="54" t="s">
        <v>4126</v>
      </c>
      <c r="E53" s="54"/>
      <c r="F53" s="54"/>
      <c r="G53" s="54" t="s">
        <v>2684</v>
      </c>
      <c r="H53" s="54" t="s">
        <v>4127</v>
      </c>
      <c r="I53" s="54"/>
      <c r="J53" s="54" t="s">
        <v>2947</v>
      </c>
      <c r="K53" s="54" t="s">
        <v>4128</v>
      </c>
      <c r="L53" s="54">
        <v>38340</v>
      </c>
      <c r="M53" s="54">
        <v>4</v>
      </c>
      <c r="N53" s="55">
        <v>375.95</v>
      </c>
      <c r="O53" s="54" t="s">
        <v>6682</v>
      </c>
      <c r="P53" s="54">
        <v>10</v>
      </c>
      <c r="Q53" s="54">
        <v>11</v>
      </c>
      <c r="R53" s="54">
        <f t="shared" si="0"/>
        <v>11</v>
      </c>
      <c r="S53" s="55">
        <f>N53*(1+'PORCENTAJE ECONOMICO'!$D$12)*'PRODUCTOS PACTADOS POSITIVA'!R53</f>
        <v>4135.45</v>
      </c>
      <c r="T53" s="48"/>
      <c r="V53" s="48"/>
    </row>
    <row r="54" spans="1:22" x14ac:dyDescent="0.2">
      <c r="A54" s="111"/>
      <c r="B54" s="54" t="s">
        <v>11</v>
      </c>
      <c r="C54" s="54" t="s">
        <v>3769</v>
      </c>
      <c r="D54" s="54" t="s">
        <v>3770</v>
      </c>
      <c r="E54" s="54"/>
      <c r="F54" s="54"/>
      <c r="G54" s="54" t="s">
        <v>2684</v>
      </c>
      <c r="H54" s="54" t="s">
        <v>3771</v>
      </c>
      <c r="I54" s="54"/>
      <c r="J54" s="54" t="s">
        <v>3772</v>
      </c>
      <c r="K54" s="54" t="s">
        <v>3773</v>
      </c>
      <c r="L54" s="54">
        <v>38469</v>
      </c>
      <c r="M54" s="54">
        <v>1</v>
      </c>
      <c r="N54" s="55">
        <v>483.07</v>
      </c>
      <c r="O54" s="54" t="s">
        <v>6682</v>
      </c>
      <c r="P54" s="54">
        <v>10</v>
      </c>
      <c r="Q54" s="54">
        <v>13</v>
      </c>
      <c r="R54" s="54">
        <f t="shared" si="0"/>
        <v>13</v>
      </c>
      <c r="S54" s="55">
        <f>N54*(1+'PORCENTAJE ECONOMICO'!$D$12)*'PRODUCTOS PACTADOS POSITIVA'!R54</f>
        <v>6279.91</v>
      </c>
      <c r="T54" s="48"/>
      <c r="V54" s="48"/>
    </row>
    <row r="55" spans="1:22" x14ac:dyDescent="0.2">
      <c r="A55" s="111"/>
      <c r="B55" s="54" t="s">
        <v>11</v>
      </c>
      <c r="C55" s="54" t="s">
        <v>2888</v>
      </c>
      <c r="D55" s="54" t="s">
        <v>2889</v>
      </c>
      <c r="E55" s="54"/>
      <c r="F55" s="54"/>
      <c r="G55" s="54" t="s">
        <v>2503</v>
      </c>
      <c r="H55" s="54" t="s">
        <v>2890</v>
      </c>
      <c r="I55" s="54" t="s">
        <v>13</v>
      </c>
      <c r="J55" s="54" t="s">
        <v>2891</v>
      </c>
      <c r="K55" s="54" t="s">
        <v>2892</v>
      </c>
      <c r="L55" s="54">
        <v>38644</v>
      </c>
      <c r="M55" s="54">
        <v>9</v>
      </c>
      <c r="N55" s="55">
        <v>7725</v>
      </c>
      <c r="O55" s="54" t="s">
        <v>6681</v>
      </c>
      <c r="P55" s="54">
        <v>7</v>
      </c>
      <c r="Q55" s="54">
        <v>11</v>
      </c>
      <c r="R55" s="54">
        <f t="shared" si="0"/>
        <v>11</v>
      </c>
      <c r="S55" s="55">
        <f>N55*(1+'PORCENTAJE ECONOMICO'!$D$12)*'PRODUCTOS PACTADOS POSITIVA'!R55</f>
        <v>84975</v>
      </c>
      <c r="T55" s="48"/>
      <c r="V55" s="48"/>
    </row>
    <row r="56" spans="1:22" x14ac:dyDescent="0.2">
      <c r="A56" s="111"/>
      <c r="B56" s="54" t="s">
        <v>11</v>
      </c>
      <c r="C56" s="54" t="s">
        <v>2875</v>
      </c>
      <c r="D56" s="54" t="s">
        <v>2875</v>
      </c>
      <c r="E56" s="54"/>
      <c r="F56" s="54"/>
      <c r="G56" s="54" t="s">
        <v>2684</v>
      </c>
      <c r="H56" s="54" t="s">
        <v>2876</v>
      </c>
      <c r="I56" s="54" t="s">
        <v>13</v>
      </c>
      <c r="J56" s="54" t="s">
        <v>501</v>
      </c>
      <c r="K56" s="54" t="s">
        <v>2877</v>
      </c>
      <c r="L56" s="54">
        <v>38818</v>
      </c>
      <c r="M56" s="54">
        <v>18</v>
      </c>
      <c r="N56" s="55">
        <v>82.4</v>
      </c>
      <c r="O56" s="54" t="s">
        <v>6681</v>
      </c>
      <c r="P56" s="54">
        <v>22376</v>
      </c>
      <c r="Q56" s="54">
        <v>20117</v>
      </c>
      <c r="R56" s="54">
        <f t="shared" si="0"/>
        <v>20117</v>
      </c>
      <c r="S56" s="55">
        <f>N56*(1+'PORCENTAJE ECONOMICO'!$D$12)*'PRODUCTOS PACTADOS POSITIVA'!R56</f>
        <v>1657640.8</v>
      </c>
      <c r="T56" s="48"/>
      <c r="V56" s="48"/>
    </row>
    <row r="57" spans="1:22" x14ac:dyDescent="0.2">
      <c r="A57" s="111"/>
      <c r="B57" s="54" t="s">
        <v>11</v>
      </c>
      <c r="C57" s="54" t="s">
        <v>2941</v>
      </c>
      <c r="D57" s="54" t="s">
        <v>2941</v>
      </c>
      <c r="E57" s="54"/>
      <c r="F57" s="54"/>
      <c r="G57" s="54" t="s">
        <v>2684</v>
      </c>
      <c r="H57" s="54" t="s">
        <v>2942</v>
      </c>
      <c r="I57" s="54" t="s">
        <v>13</v>
      </c>
      <c r="J57" s="54" t="s">
        <v>712</v>
      </c>
      <c r="K57" s="54" t="s">
        <v>2943</v>
      </c>
      <c r="L57" s="54">
        <v>39641</v>
      </c>
      <c r="M57" s="54">
        <v>1</v>
      </c>
      <c r="N57" s="55">
        <v>22.66</v>
      </c>
      <c r="O57" s="54" t="s">
        <v>6681</v>
      </c>
      <c r="P57" s="54">
        <v>10</v>
      </c>
      <c r="Q57" s="54">
        <v>11</v>
      </c>
      <c r="R57" s="54">
        <f t="shared" si="0"/>
        <v>11</v>
      </c>
      <c r="S57" s="55">
        <f>N57*(1+'PORCENTAJE ECONOMICO'!$D$12)*'PRODUCTOS PACTADOS POSITIVA'!R57</f>
        <v>249.26</v>
      </c>
      <c r="T57" s="48"/>
      <c r="V57" s="48"/>
    </row>
    <row r="58" spans="1:22" x14ac:dyDescent="0.2">
      <c r="A58" s="111"/>
      <c r="B58" s="54" t="s">
        <v>11</v>
      </c>
      <c r="C58" s="54" t="s">
        <v>3589</v>
      </c>
      <c r="D58" s="54" t="s">
        <v>3590</v>
      </c>
      <c r="E58" s="54"/>
      <c r="F58" s="54"/>
      <c r="G58" s="54" t="s">
        <v>2684</v>
      </c>
      <c r="H58" s="54" t="s">
        <v>3591</v>
      </c>
      <c r="I58" s="54" t="s">
        <v>13</v>
      </c>
      <c r="J58" s="54" t="s">
        <v>65</v>
      </c>
      <c r="K58" s="54" t="s">
        <v>3592</v>
      </c>
      <c r="L58" s="54">
        <v>39679</v>
      </c>
      <c r="M58" s="54">
        <v>5</v>
      </c>
      <c r="N58" s="55">
        <v>1325.61</v>
      </c>
      <c r="O58" s="54" t="s">
        <v>6683</v>
      </c>
      <c r="P58" s="54"/>
      <c r="Q58" s="54">
        <v>20</v>
      </c>
      <c r="R58" s="54">
        <f t="shared" si="0"/>
        <v>20</v>
      </c>
      <c r="S58" s="55">
        <f>N58*(1+'PORCENTAJE ECONOMICO'!$D$12)*'PRODUCTOS PACTADOS POSITIVA'!R58</f>
        <v>26512.199999999997</v>
      </c>
      <c r="T58" s="48"/>
      <c r="V58" s="48"/>
    </row>
    <row r="59" spans="1:22" x14ac:dyDescent="0.2">
      <c r="A59" s="111"/>
      <c r="B59" s="54" t="s">
        <v>11</v>
      </c>
      <c r="C59" s="54" t="s">
        <v>3585</v>
      </c>
      <c r="D59" s="54" t="s">
        <v>3586</v>
      </c>
      <c r="E59" s="54"/>
      <c r="F59" s="54"/>
      <c r="G59" s="54" t="s">
        <v>2684</v>
      </c>
      <c r="H59" s="54" t="s">
        <v>3587</v>
      </c>
      <c r="I59" s="54" t="s">
        <v>13</v>
      </c>
      <c r="J59" s="54" t="s">
        <v>65</v>
      </c>
      <c r="K59" s="54" t="s">
        <v>3588</v>
      </c>
      <c r="L59" s="54">
        <v>39681</v>
      </c>
      <c r="M59" s="54">
        <v>1</v>
      </c>
      <c r="N59" s="55">
        <v>822.97</v>
      </c>
      <c r="O59" s="54" t="s">
        <v>6683</v>
      </c>
      <c r="P59" s="54">
        <v>10</v>
      </c>
      <c r="Q59" s="54">
        <v>15</v>
      </c>
      <c r="R59" s="54">
        <f t="shared" si="0"/>
        <v>15</v>
      </c>
      <c r="S59" s="55">
        <f>N59*(1+'PORCENTAJE ECONOMICO'!$D$12)*'PRODUCTOS PACTADOS POSITIVA'!R59</f>
        <v>12344.550000000001</v>
      </c>
      <c r="T59" s="48"/>
      <c r="V59" s="48"/>
    </row>
    <row r="60" spans="1:22" x14ac:dyDescent="0.2">
      <c r="A60" s="111"/>
      <c r="B60" s="54" t="s">
        <v>11</v>
      </c>
      <c r="C60" s="54" t="s">
        <v>2771</v>
      </c>
      <c r="D60" s="54" t="s">
        <v>3864</v>
      </c>
      <c r="E60" s="54"/>
      <c r="F60" s="54"/>
      <c r="G60" s="54" t="s">
        <v>2684</v>
      </c>
      <c r="H60" s="54" t="s">
        <v>3865</v>
      </c>
      <c r="I60" s="54" t="s">
        <v>13</v>
      </c>
      <c r="J60" s="54" t="s">
        <v>296</v>
      </c>
      <c r="K60" s="54" t="s">
        <v>3866</v>
      </c>
      <c r="L60" s="54">
        <v>39916</v>
      </c>
      <c r="M60" s="54">
        <v>1</v>
      </c>
      <c r="N60" s="55">
        <v>398.61</v>
      </c>
      <c r="O60" s="54" t="s">
        <v>6682</v>
      </c>
      <c r="P60" s="54">
        <v>10</v>
      </c>
      <c r="Q60" s="54">
        <v>19</v>
      </c>
      <c r="R60" s="54">
        <f t="shared" si="0"/>
        <v>19</v>
      </c>
      <c r="S60" s="55">
        <f>N60*(1+'PORCENTAJE ECONOMICO'!$D$12)*'PRODUCTOS PACTADOS POSITIVA'!R60</f>
        <v>7573.59</v>
      </c>
      <c r="T60" s="48"/>
      <c r="V60" s="48"/>
    </row>
    <row r="61" spans="1:22" x14ac:dyDescent="0.2">
      <c r="A61" s="111"/>
      <c r="B61" s="54" t="s">
        <v>11</v>
      </c>
      <c r="C61" s="54" t="s">
        <v>3179</v>
      </c>
      <c r="D61" s="54" t="s">
        <v>3180</v>
      </c>
      <c r="E61" s="54"/>
      <c r="F61" s="54"/>
      <c r="G61" s="54" t="s">
        <v>2503</v>
      </c>
      <c r="H61" s="54" t="s">
        <v>3181</v>
      </c>
      <c r="I61" s="54" t="s">
        <v>13</v>
      </c>
      <c r="J61" s="54" t="s">
        <v>501</v>
      </c>
      <c r="K61" s="54" t="s">
        <v>3182</v>
      </c>
      <c r="L61" s="54">
        <v>39989</v>
      </c>
      <c r="M61" s="54">
        <v>3</v>
      </c>
      <c r="N61" s="55">
        <v>4338.3599999999997</v>
      </c>
      <c r="O61" s="54" t="s">
        <v>6685</v>
      </c>
      <c r="P61" s="54">
        <v>5292</v>
      </c>
      <c r="Q61" s="54">
        <v>3870</v>
      </c>
      <c r="R61" s="54">
        <f t="shared" si="0"/>
        <v>3870</v>
      </c>
      <c r="S61" s="55">
        <f>N61*(1+'PORCENTAJE ECONOMICO'!$D$12)*'PRODUCTOS PACTADOS POSITIVA'!R61</f>
        <v>16789453.199999999</v>
      </c>
      <c r="T61" s="48"/>
      <c r="V61" s="48"/>
    </row>
    <row r="62" spans="1:22" x14ac:dyDescent="0.2">
      <c r="A62" s="111"/>
      <c r="B62" s="54" t="s">
        <v>11</v>
      </c>
      <c r="C62" s="54" t="s">
        <v>766</v>
      </c>
      <c r="D62" s="54" t="s">
        <v>3252</v>
      </c>
      <c r="E62" s="54"/>
      <c r="F62" s="54"/>
      <c r="G62" s="54" t="s">
        <v>2503</v>
      </c>
      <c r="H62" s="54" t="s">
        <v>3253</v>
      </c>
      <c r="I62" s="54"/>
      <c r="J62" s="54" t="s">
        <v>394</v>
      </c>
      <c r="K62" s="54" t="s">
        <v>3254</v>
      </c>
      <c r="L62" s="54">
        <v>40026</v>
      </c>
      <c r="M62" s="54">
        <v>4</v>
      </c>
      <c r="N62" s="55">
        <v>1802.5</v>
      </c>
      <c r="O62" s="54" t="s">
        <v>6685</v>
      </c>
      <c r="P62" s="54">
        <v>494</v>
      </c>
      <c r="Q62" s="54">
        <v>420</v>
      </c>
      <c r="R62" s="54">
        <f t="shared" si="0"/>
        <v>420</v>
      </c>
      <c r="S62" s="55">
        <f>N62*(1+'PORCENTAJE ECONOMICO'!$D$12)*'PRODUCTOS PACTADOS POSITIVA'!R62</f>
        <v>757050</v>
      </c>
      <c r="T62" s="48"/>
      <c r="V62" s="48"/>
    </row>
    <row r="63" spans="1:22" x14ac:dyDescent="0.2">
      <c r="A63" s="111"/>
      <c r="B63" s="54" t="s">
        <v>11</v>
      </c>
      <c r="C63" s="54" t="s">
        <v>2828</v>
      </c>
      <c r="D63" s="54" t="s">
        <v>2829</v>
      </c>
      <c r="E63" s="54"/>
      <c r="F63" s="54"/>
      <c r="G63" s="54" t="s">
        <v>2684</v>
      </c>
      <c r="H63" s="54" t="s">
        <v>2830</v>
      </c>
      <c r="I63" s="54" t="s">
        <v>13</v>
      </c>
      <c r="J63" s="54" t="s">
        <v>2826</v>
      </c>
      <c r="K63" s="54" t="s">
        <v>2831</v>
      </c>
      <c r="L63" s="54">
        <v>40113</v>
      </c>
      <c r="M63" s="54">
        <v>27</v>
      </c>
      <c r="N63" s="55">
        <v>28.84</v>
      </c>
      <c r="O63" s="54" t="s">
        <v>6681</v>
      </c>
      <c r="P63" s="54">
        <v>10</v>
      </c>
      <c r="Q63" s="54">
        <v>14</v>
      </c>
      <c r="R63" s="54">
        <f t="shared" si="0"/>
        <v>14</v>
      </c>
      <c r="S63" s="55">
        <f>N63*(1+'PORCENTAJE ECONOMICO'!$D$12)*'PRODUCTOS PACTADOS POSITIVA'!R63</f>
        <v>403.76</v>
      </c>
      <c r="T63" s="48"/>
      <c r="V63" s="48"/>
    </row>
    <row r="64" spans="1:22" x14ac:dyDescent="0.2">
      <c r="A64" s="111"/>
      <c r="B64" s="54" t="s">
        <v>11</v>
      </c>
      <c r="C64" s="54" t="s">
        <v>2887</v>
      </c>
      <c r="D64" s="54" t="s">
        <v>625</v>
      </c>
      <c r="E64" s="54"/>
      <c r="F64" s="54"/>
      <c r="G64" s="54" t="s">
        <v>2684</v>
      </c>
      <c r="H64" s="54" t="s">
        <v>626</v>
      </c>
      <c r="I64" s="54" t="s">
        <v>13</v>
      </c>
      <c r="J64" s="54" t="s">
        <v>627</v>
      </c>
      <c r="K64" s="54" t="s">
        <v>628</v>
      </c>
      <c r="L64" s="54">
        <v>40194</v>
      </c>
      <c r="M64" s="54">
        <v>2</v>
      </c>
      <c r="N64" s="55">
        <v>1545</v>
      </c>
      <c r="O64" s="54" t="s">
        <v>6681</v>
      </c>
      <c r="P64" s="54">
        <v>53</v>
      </c>
      <c r="Q64" s="54">
        <v>60</v>
      </c>
      <c r="R64" s="54">
        <f t="shared" si="0"/>
        <v>60</v>
      </c>
      <c r="S64" s="55">
        <f>N64*(1+'PORCENTAJE ECONOMICO'!$D$12)*'PRODUCTOS PACTADOS POSITIVA'!R64</f>
        <v>92700</v>
      </c>
      <c r="T64" s="48"/>
      <c r="V64" s="48"/>
    </row>
    <row r="65" spans="1:22" x14ac:dyDescent="0.2">
      <c r="A65" s="111"/>
      <c r="B65" s="54" t="s">
        <v>11</v>
      </c>
      <c r="C65" s="54" t="s">
        <v>2697</v>
      </c>
      <c r="D65" s="54" t="s">
        <v>2698</v>
      </c>
      <c r="E65" s="54"/>
      <c r="F65" s="54"/>
      <c r="G65" s="54" t="s">
        <v>2503</v>
      </c>
      <c r="H65" s="54" t="s">
        <v>2699</v>
      </c>
      <c r="I65" s="54" t="s">
        <v>13</v>
      </c>
      <c r="J65" s="54" t="s">
        <v>118</v>
      </c>
      <c r="K65" s="54" t="s">
        <v>2700</v>
      </c>
      <c r="L65" s="54">
        <v>40284</v>
      </c>
      <c r="M65" s="54">
        <v>2</v>
      </c>
      <c r="N65" s="55">
        <v>19777.03</v>
      </c>
      <c r="O65" s="54" t="s">
        <v>6681</v>
      </c>
      <c r="P65" s="54"/>
      <c r="Q65" s="54">
        <v>3</v>
      </c>
      <c r="R65" s="54">
        <f t="shared" si="0"/>
        <v>3</v>
      </c>
      <c r="S65" s="55">
        <f>N65*(1+'PORCENTAJE ECONOMICO'!$D$12)*'PRODUCTOS PACTADOS POSITIVA'!R65</f>
        <v>59331.09</v>
      </c>
      <c r="T65" s="48"/>
      <c r="V65" s="48"/>
    </row>
    <row r="66" spans="1:22" x14ac:dyDescent="0.2">
      <c r="A66" s="111"/>
      <c r="B66" s="54" t="s">
        <v>11</v>
      </c>
      <c r="C66" s="54" t="s">
        <v>2771</v>
      </c>
      <c r="D66" s="54" t="s">
        <v>294</v>
      </c>
      <c r="E66" s="54"/>
      <c r="F66" s="54"/>
      <c r="G66" s="54" t="s">
        <v>2684</v>
      </c>
      <c r="H66" s="54" t="s">
        <v>295</v>
      </c>
      <c r="I66" s="54" t="s">
        <v>13</v>
      </c>
      <c r="J66" s="54" t="s">
        <v>296</v>
      </c>
      <c r="K66" s="54" t="s">
        <v>2772</v>
      </c>
      <c r="L66" s="54">
        <v>40290</v>
      </c>
      <c r="M66" s="54">
        <v>12</v>
      </c>
      <c r="N66" s="55">
        <v>152.44</v>
      </c>
      <c r="O66" s="54" t="s">
        <v>6681</v>
      </c>
      <c r="P66" s="54">
        <v>5442</v>
      </c>
      <c r="Q66" s="54">
        <v>3122</v>
      </c>
      <c r="R66" s="54">
        <f t="shared" si="0"/>
        <v>3122</v>
      </c>
      <c r="S66" s="55">
        <f>N66*(1+'PORCENTAJE ECONOMICO'!$D$12)*'PRODUCTOS PACTADOS POSITIVA'!R66</f>
        <v>475917.68</v>
      </c>
      <c r="T66" s="48"/>
      <c r="V66" s="48"/>
    </row>
    <row r="67" spans="1:22" x14ac:dyDescent="0.2">
      <c r="A67" s="111"/>
      <c r="B67" s="54" t="s">
        <v>11</v>
      </c>
      <c r="C67" s="54" t="s">
        <v>2694</v>
      </c>
      <c r="D67" s="54" t="s">
        <v>1118</v>
      </c>
      <c r="E67" s="54"/>
      <c r="F67" s="54"/>
      <c r="G67" s="54" t="s">
        <v>2503</v>
      </c>
      <c r="H67" s="54" t="s">
        <v>2695</v>
      </c>
      <c r="I67" s="54" t="s">
        <v>13</v>
      </c>
      <c r="J67" s="54" t="s">
        <v>118</v>
      </c>
      <c r="K67" s="54" t="s">
        <v>2696</v>
      </c>
      <c r="L67" s="54">
        <v>40407</v>
      </c>
      <c r="M67" s="54">
        <v>4</v>
      </c>
      <c r="N67" s="55">
        <v>561.35</v>
      </c>
      <c r="O67" s="54" t="s">
        <v>6681</v>
      </c>
      <c r="P67" s="54">
        <v>240</v>
      </c>
      <c r="Q67" s="54">
        <v>630</v>
      </c>
      <c r="R67" s="54">
        <f t="shared" si="0"/>
        <v>630</v>
      </c>
      <c r="S67" s="55">
        <f>N67*(1+'PORCENTAJE ECONOMICO'!$D$12)*'PRODUCTOS PACTADOS POSITIVA'!R67</f>
        <v>353650.5</v>
      </c>
      <c r="T67" s="48"/>
      <c r="V67" s="48"/>
    </row>
    <row r="68" spans="1:22" x14ac:dyDescent="0.2">
      <c r="A68" s="111"/>
      <c r="B68" s="54" t="s">
        <v>11</v>
      </c>
      <c r="C68" s="54" t="s">
        <v>2944</v>
      </c>
      <c r="D68" s="54" t="s">
        <v>2945</v>
      </c>
      <c r="E68" s="54"/>
      <c r="F68" s="54"/>
      <c r="G68" s="54" t="s">
        <v>2684</v>
      </c>
      <c r="H68" s="54" t="s">
        <v>2946</v>
      </c>
      <c r="I68" s="54" t="s">
        <v>13</v>
      </c>
      <c r="J68" s="54" t="s">
        <v>2947</v>
      </c>
      <c r="K68" s="54" t="s">
        <v>2948</v>
      </c>
      <c r="L68" s="54">
        <v>40518</v>
      </c>
      <c r="M68" s="54">
        <v>6</v>
      </c>
      <c r="N68" s="55">
        <v>23.69</v>
      </c>
      <c r="O68" s="54" t="s">
        <v>6681</v>
      </c>
      <c r="P68" s="54">
        <v>120</v>
      </c>
      <c r="Q68" s="54">
        <v>213</v>
      </c>
      <c r="R68" s="54">
        <f t="shared" si="0"/>
        <v>213</v>
      </c>
      <c r="S68" s="55">
        <f>N68*(1+'PORCENTAJE ECONOMICO'!$D$12)*'PRODUCTOS PACTADOS POSITIVA'!R68</f>
        <v>5045.97</v>
      </c>
      <c r="T68" s="48"/>
      <c r="V68" s="48"/>
    </row>
    <row r="69" spans="1:22" x14ac:dyDescent="0.2">
      <c r="A69" s="111"/>
      <c r="B69" s="54" t="s">
        <v>11</v>
      </c>
      <c r="C69" s="54" t="s">
        <v>2984</v>
      </c>
      <c r="D69" s="54" t="s">
        <v>2985</v>
      </c>
      <c r="E69" s="54"/>
      <c r="F69" s="54"/>
      <c r="G69" s="54" t="s">
        <v>2503</v>
      </c>
      <c r="H69" s="54" t="s">
        <v>2986</v>
      </c>
      <c r="I69" s="54" t="s">
        <v>13</v>
      </c>
      <c r="J69" s="54" t="s">
        <v>352</v>
      </c>
      <c r="K69" s="54" t="s">
        <v>2987</v>
      </c>
      <c r="L69" s="54">
        <v>40927</v>
      </c>
      <c r="M69" s="54">
        <v>14</v>
      </c>
      <c r="N69" s="55">
        <v>61.8</v>
      </c>
      <c r="O69" s="54" t="s">
        <v>6681</v>
      </c>
      <c r="P69" s="54">
        <v>10</v>
      </c>
      <c r="Q69" s="54">
        <v>15</v>
      </c>
      <c r="R69" s="54">
        <f t="shared" si="0"/>
        <v>15</v>
      </c>
      <c r="S69" s="55">
        <f>N69*(1+'PORCENTAJE ECONOMICO'!$D$12)*'PRODUCTOS PACTADOS POSITIVA'!R69</f>
        <v>927</v>
      </c>
      <c r="T69" s="48"/>
      <c r="V69" s="48"/>
    </row>
    <row r="70" spans="1:22" x14ac:dyDescent="0.2">
      <c r="A70" s="111"/>
      <c r="B70" s="54" t="s">
        <v>11</v>
      </c>
      <c r="C70" s="54" t="s">
        <v>2941</v>
      </c>
      <c r="D70" s="54" t="s">
        <v>4114</v>
      </c>
      <c r="E70" s="54"/>
      <c r="F70" s="54"/>
      <c r="G70" s="54" t="s">
        <v>2684</v>
      </c>
      <c r="H70" s="54" t="s">
        <v>4115</v>
      </c>
      <c r="I70" s="54" t="s">
        <v>13</v>
      </c>
      <c r="J70" s="54" t="s">
        <v>712</v>
      </c>
      <c r="K70" s="54" t="s">
        <v>4116</v>
      </c>
      <c r="L70" s="54">
        <v>42808</v>
      </c>
      <c r="M70" s="54">
        <v>1</v>
      </c>
      <c r="N70" s="55">
        <v>170.98</v>
      </c>
      <c r="O70" s="54" t="s">
        <v>6682</v>
      </c>
      <c r="P70" s="54">
        <v>10</v>
      </c>
      <c r="Q70" s="54">
        <v>14</v>
      </c>
      <c r="R70" s="54">
        <f t="shared" si="0"/>
        <v>14</v>
      </c>
      <c r="S70" s="55">
        <f>N70*(1+'PORCENTAJE ECONOMICO'!$D$12)*'PRODUCTOS PACTADOS POSITIVA'!R70</f>
        <v>2393.7199999999998</v>
      </c>
      <c r="T70" s="48"/>
      <c r="V70" s="48"/>
    </row>
    <row r="71" spans="1:22" x14ac:dyDescent="0.2">
      <c r="A71" s="111"/>
      <c r="B71" s="54" t="s">
        <v>11</v>
      </c>
      <c r="C71" s="54" t="s">
        <v>2518</v>
      </c>
      <c r="D71" s="54" t="s">
        <v>3755</v>
      </c>
      <c r="E71" s="54"/>
      <c r="F71" s="54"/>
      <c r="G71" s="54" t="s">
        <v>2684</v>
      </c>
      <c r="H71" s="54" t="s">
        <v>3759</v>
      </c>
      <c r="I71" s="54" t="s">
        <v>13</v>
      </c>
      <c r="J71" s="54" t="s">
        <v>1138</v>
      </c>
      <c r="K71" s="54" t="s">
        <v>3760</v>
      </c>
      <c r="L71" s="54">
        <v>42870</v>
      </c>
      <c r="M71" s="54">
        <v>4</v>
      </c>
      <c r="N71" s="55">
        <v>210.12</v>
      </c>
      <c r="O71" s="54" t="s">
        <v>6682</v>
      </c>
      <c r="P71" s="54">
        <v>160</v>
      </c>
      <c r="Q71" s="54">
        <v>310</v>
      </c>
      <c r="R71" s="54">
        <f t="shared" ref="R71:R134" si="1">AVERAGE(Q71:Q71)</f>
        <v>310</v>
      </c>
      <c r="S71" s="55">
        <f>N71*(1+'PORCENTAJE ECONOMICO'!$D$12)*'PRODUCTOS PACTADOS POSITIVA'!R71</f>
        <v>65137.200000000004</v>
      </c>
      <c r="T71" s="48"/>
      <c r="V71" s="48"/>
    </row>
    <row r="72" spans="1:22" x14ac:dyDescent="0.2">
      <c r="A72" s="111"/>
      <c r="B72" s="54" t="s">
        <v>11</v>
      </c>
      <c r="C72" s="54" t="s">
        <v>2715</v>
      </c>
      <c r="D72" s="54" t="s">
        <v>2716</v>
      </c>
      <c r="E72" s="54"/>
      <c r="F72" s="54"/>
      <c r="G72" s="54" t="s">
        <v>2684</v>
      </c>
      <c r="H72" s="54" t="s">
        <v>2717</v>
      </c>
      <c r="I72" s="54" t="s">
        <v>13</v>
      </c>
      <c r="J72" s="54" t="s">
        <v>2718</v>
      </c>
      <c r="K72" s="54" t="s">
        <v>2719</v>
      </c>
      <c r="L72" s="54">
        <v>42938</v>
      </c>
      <c r="M72" s="54">
        <v>1</v>
      </c>
      <c r="N72" s="55">
        <v>45.32</v>
      </c>
      <c r="O72" s="54" t="s">
        <v>6681</v>
      </c>
      <c r="P72" s="54">
        <v>10</v>
      </c>
      <c r="Q72" s="54">
        <v>12</v>
      </c>
      <c r="R72" s="54">
        <f t="shared" si="1"/>
        <v>12</v>
      </c>
      <c r="S72" s="55">
        <f>N72*(1+'PORCENTAJE ECONOMICO'!$D$12)*'PRODUCTOS PACTADOS POSITIVA'!R72</f>
        <v>543.84</v>
      </c>
      <c r="T72" s="48"/>
      <c r="V72" s="48"/>
    </row>
    <row r="73" spans="1:22" x14ac:dyDescent="0.2">
      <c r="A73" s="111"/>
      <c r="B73" s="54" t="s">
        <v>11</v>
      </c>
      <c r="C73" s="54" t="s">
        <v>2566</v>
      </c>
      <c r="D73" s="54" t="s">
        <v>2567</v>
      </c>
      <c r="E73" s="54"/>
      <c r="F73" s="54"/>
      <c r="G73" s="54" t="s">
        <v>2503</v>
      </c>
      <c r="H73" s="54" t="s">
        <v>2568</v>
      </c>
      <c r="I73" s="54"/>
      <c r="J73" s="54" t="s">
        <v>2569</v>
      </c>
      <c r="K73" s="54" t="s">
        <v>2570</v>
      </c>
      <c r="L73" s="54">
        <v>43001</v>
      </c>
      <c r="M73" s="54">
        <v>1</v>
      </c>
      <c r="N73" s="55">
        <v>14566.26</v>
      </c>
      <c r="O73" s="54" t="s">
        <v>6684</v>
      </c>
      <c r="P73" s="54">
        <v>70</v>
      </c>
      <c r="Q73" s="54">
        <v>145</v>
      </c>
      <c r="R73" s="54">
        <f t="shared" si="1"/>
        <v>145</v>
      </c>
      <c r="S73" s="55">
        <f>N73*(1+'PORCENTAJE ECONOMICO'!$D$12)*'PRODUCTOS PACTADOS POSITIVA'!R73</f>
        <v>2112107.7000000002</v>
      </c>
      <c r="T73" s="48"/>
      <c r="V73" s="48"/>
    </row>
    <row r="74" spans="1:22" x14ac:dyDescent="0.2">
      <c r="A74" s="111"/>
      <c r="B74" s="54" t="s">
        <v>11</v>
      </c>
      <c r="C74" s="54" t="s">
        <v>3585</v>
      </c>
      <c r="D74" s="54" t="s">
        <v>4068</v>
      </c>
      <c r="E74" s="54"/>
      <c r="F74" s="54"/>
      <c r="G74" s="54" t="s">
        <v>2684</v>
      </c>
      <c r="H74" s="54" t="s">
        <v>4069</v>
      </c>
      <c r="I74" s="54" t="s">
        <v>13</v>
      </c>
      <c r="J74" s="54" t="s">
        <v>65</v>
      </c>
      <c r="K74" s="54" t="s">
        <v>4070</v>
      </c>
      <c r="L74" s="54">
        <v>43334</v>
      </c>
      <c r="M74" s="54">
        <v>3</v>
      </c>
      <c r="N74" s="55">
        <v>101.97</v>
      </c>
      <c r="O74" s="54" t="s">
        <v>6682</v>
      </c>
      <c r="P74" s="54">
        <v>10</v>
      </c>
      <c r="Q74" s="54">
        <v>14</v>
      </c>
      <c r="R74" s="54">
        <f t="shared" si="1"/>
        <v>14</v>
      </c>
      <c r="S74" s="55">
        <f>N74*(1+'PORCENTAJE ECONOMICO'!$D$12)*'PRODUCTOS PACTADOS POSITIVA'!R74</f>
        <v>1427.58</v>
      </c>
      <c r="T74" s="48"/>
      <c r="V74" s="48"/>
    </row>
    <row r="75" spans="1:22" x14ac:dyDescent="0.2">
      <c r="A75" s="111"/>
      <c r="B75" s="54" t="s">
        <v>11</v>
      </c>
      <c r="C75" s="54" t="s">
        <v>3589</v>
      </c>
      <c r="D75" s="54" t="s">
        <v>4071</v>
      </c>
      <c r="E75" s="54"/>
      <c r="F75" s="54"/>
      <c r="G75" s="54" t="s">
        <v>2684</v>
      </c>
      <c r="H75" s="54" t="s">
        <v>4072</v>
      </c>
      <c r="I75" s="54" t="s">
        <v>13</v>
      </c>
      <c r="J75" s="54" t="s">
        <v>65</v>
      </c>
      <c r="K75" s="54" t="s">
        <v>4073</v>
      </c>
      <c r="L75" s="54">
        <v>43335</v>
      </c>
      <c r="M75" s="54">
        <v>1</v>
      </c>
      <c r="N75" s="55">
        <v>159.65</v>
      </c>
      <c r="O75" s="54" t="s">
        <v>6682</v>
      </c>
      <c r="P75" s="54">
        <v>10</v>
      </c>
      <c r="Q75" s="54">
        <v>12</v>
      </c>
      <c r="R75" s="54">
        <f t="shared" si="1"/>
        <v>12</v>
      </c>
      <c r="S75" s="55">
        <f>N75*(1+'PORCENTAJE ECONOMICO'!$D$12)*'PRODUCTOS PACTADOS POSITIVA'!R75</f>
        <v>1915.8000000000002</v>
      </c>
      <c r="T75" s="48"/>
      <c r="V75" s="48"/>
    </row>
    <row r="76" spans="1:22" x14ac:dyDescent="0.2">
      <c r="A76" s="111"/>
      <c r="B76" s="54" t="s">
        <v>11</v>
      </c>
      <c r="C76" s="54" t="s">
        <v>3166</v>
      </c>
      <c r="D76" s="54" t="s">
        <v>3994</v>
      </c>
      <c r="E76" s="54"/>
      <c r="F76" s="54"/>
      <c r="G76" s="54" t="s">
        <v>2684</v>
      </c>
      <c r="H76" s="54" t="s">
        <v>3997</v>
      </c>
      <c r="I76" s="54" t="s">
        <v>13</v>
      </c>
      <c r="J76" s="54" t="s">
        <v>1379</v>
      </c>
      <c r="K76" s="54" t="s">
        <v>3998</v>
      </c>
      <c r="L76" s="54">
        <v>43362</v>
      </c>
      <c r="M76" s="54">
        <v>1</v>
      </c>
      <c r="N76" s="55">
        <v>963.05</v>
      </c>
      <c r="O76" s="54" t="s">
        <v>6682</v>
      </c>
      <c r="P76" s="54">
        <v>10</v>
      </c>
      <c r="Q76" s="54">
        <v>19</v>
      </c>
      <c r="R76" s="54">
        <f t="shared" si="1"/>
        <v>19</v>
      </c>
      <c r="S76" s="55">
        <f>N76*(1+'PORCENTAJE ECONOMICO'!$D$12)*'PRODUCTOS PACTADOS POSITIVA'!R76</f>
        <v>18297.95</v>
      </c>
      <c r="T76" s="48"/>
      <c r="V76" s="48"/>
    </row>
    <row r="77" spans="1:22" x14ac:dyDescent="0.2">
      <c r="A77" s="111"/>
      <c r="B77" s="54" t="s">
        <v>11</v>
      </c>
      <c r="C77" s="54" t="s">
        <v>3681</v>
      </c>
      <c r="D77" s="54" t="s">
        <v>3994</v>
      </c>
      <c r="E77" s="54"/>
      <c r="F77" s="54"/>
      <c r="G77" s="54" t="s">
        <v>2684</v>
      </c>
      <c r="H77" s="54" t="s">
        <v>3995</v>
      </c>
      <c r="I77" s="54" t="s">
        <v>13</v>
      </c>
      <c r="J77" s="54" t="s">
        <v>1379</v>
      </c>
      <c r="K77" s="54" t="s">
        <v>3996</v>
      </c>
      <c r="L77" s="54">
        <v>43365</v>
      </c>
      <c r="M77" s="54">
        <v>2</v>
      </c>
      <c r="N77" s="55">
        <v>1337.97</v>
      </c>
      <c r="O77" s="54" t="s">
        <v>6682</v>
      </c>
      <c r="P77" s="54">
        <v>10</v>
      </c>
      <c r="Q77" s="54">
        <v>12</v>
      </c>
      <c r="R77" s="54">
        <f t="shared" si="1"/>
        <v>12</v>
      </c>
      <c r="S77" s="55">
        <f>N77*(1+'PORCENTAJE ECONOMICO'!$D$12)*'PRODUCTOS PACTADOS POSITIVA'!R77</f>
        <v>16055.64</v>
      </c>
      <c r="T77" s="48"/>
      <c r="V77" s="48"/>
    </row>
    <row r="78" spans="1:22" x14ac:dyDescent="0.2">
      <c r="A78" s="111"/>
      <c r="B78" s="54" t="s">
        <v>11</v>
      </c>
      <c r="C78" s="54" t="s">
        <v>2583</v>
      </c>
      <c r="D78" s="54" t="s">
        <v>4055</v>
      </c>
      <c r="E78" s="54"/>
      <c r="F78" s="54"/>
      <c r="G78" s="54" t="s">
        <v>2684</v>
      </c>
      <c r="H78" s="54" t="s">
        <v>4056</v>
      </c>
      <c r="I78" s="54"/>
      <c r="J78" s="54" t="s">
        <v>494</v>
      </c>
      <c r="K78" s="54" t="s">
        <v>4057</v>
      </c>
      <c r="L78" s="54">
        <v>43442</v>
      </c>
      <c r="M78" s="54">
        <v>1</v>
      </c>
      <c r="N78" s="55">
        <v>5159.2700000000004</v>
      </c>
      <c r="O78" s="54"/>
      <c r="P78" s="54">
        <v>10</v>
      </c>
      <c r="Q78" s="54">
        <v>17</v>
      </c>
      <c r="R78" s="54">
        <f t="shared" si="1"/>
        <v>17</v>
      </c>
      <c r="S78" s="55">
        <f>N78*(1+'PORCENTAJE ECONOMICO'!$D$12)*'PRODUCTOS PACTADOS POSITIVA'!R78</f>
        <v>87707.590000000011</v>
      </c>
      <c r="T78" s="48"/>
      <c r="V78" s="48"/>
    </row>
    <row r="79" spans="1:22" x14ac:dyDescent="0.2">
      <c r="A79" s="111"/>
      <c r="B79" s="54" t="s">
        <v>11</v>
      </c>
      <c r="C79" s="54" t="s">
        <v>2664</v>
      </c>
      <c r="D79" s="54" t="s">
        <v>4236</v>
      </c>
      <c r="E79" s="54"/>
      <c r="F79" s="54"/>
      <c r="G79" s="54" t="s">
        <v>2684</v>
      </c>
      <c r="H79" s="54" t="s">
        <v>4237</v>
      </c>
      <c r="I79" s="54" t="s">
        <v>13</v>
      </c>
      <c r="J79" s="54" t="s">
        <v>2667</v>
      </c>
      <c r="K79" s="54" t="s">
        <v>4238</v>
      </c>
      <c r="L79" s="54">
        <v>43586</v>
      </c>
      <c r="M79" s="54">
        <v>1</v>
      </c>
      <c r="N79" s="55">
        <v>226.6</v>
      </c>
      <c r="O79" s="54" t="s">
        <v>6682</v>
      </c>
      <c r="P79" s="54">
        <v>10</v>
      </c>
      <c r="Q79" s="54">
        <v>19</v>
      </c>
      <c r="R79" s="54">
        <f t="shared" si="1"/>
        <v>19</v>
      </c>
      <c r="S79" s="55">
        <f>N79*(1+'PORCENTAJE ECONOMICO'!$D$12)*'PRODUCTOS PACTADOS POSITIVA'!R79</f>
        <v>4305.3999999999996</v>
      </c>
      <c r="T79" s="48"/>
      <c r="V79" s="48"/>
    </row>
    <row r="80" spans="1:22" x14ac:dyDescent="0.2">
      <c r="A80" s="111"/>
      <c r="B80" s="54" t="s">
        <v>11</v>
      </c>
      <c r="C80" s="54" t="s">
        <v>4177</v>
      </c>
      <c r="D80" s="54" t="s">
        <v>4178</v>
      </c>
      <c r="E80" s="54"/>
      <c r="F80" s="54"/>
      <c r="G80" s="54" t="s">
        <v>2684</v>
      </c>
      <c r="H80" s="54" t="s">
        <v>4179</v>
      </c>
      <c r="I80" s="54" t="s">
        <v>13</v>
      </c>
      <c r="J80" s="54" t="s">
        <v>25</v>
      </c>
      <c r="K80" s="54" t="s">
        <v>4180</v>
      </c>
      <c r="L80" s="54">
        <v>43730</v>
      </c>
      <c r="M80" s="54">
        <v>4</v>
      </c>
      <c r="N80" s="55">
        <v>7440.72</v>
      </c>
      <c r="O80" s="54" t="s">
        <v>6682</v>
      </c>
      <c r="P80" s="54">
        <v>10</v>
      </c>
      <c r="Q80" s="54">
        <v>14</v>
      </c>
      <c r="R80" s="54">
        <f t="shared" si="1"/>
        <v>14</v>
      </c>
      <c r="S80" s="55">
        <f>N80*(1+'PORCENTAJE ECONOMICO'!$D$12)*'PRODUCTOS PACTADOS POSITIVA'!R80</f>
        <v>104170.08</v>
      </c>
      <c r="T80" s="48"/>
      <c r="V80" s="48"/>
    </row>
    <row r="81" spans="1:22" x14ac:dyDescent="0.2">
      <c r="A81" s="111"/>
      <c r="B81" s="54" t="s">
        <v>11</v>
      </c>
      <c r="C81" s="54" t="s">
        <v>4181</v>
      </c>
      <c r="D81" s="54" t="s">
        <v>4178</v>
      </c>
      <c r="E81" s="54"/>
      <c r="F81" s="54"/>
      <c r="G81" s="54" t="s">
        <v>2684</v>
      </c>
      <c r="H81" s="54" t="s">
        <v>543</v>
      </c>
      <c r="I81" s="54" t="s">
        <v>13</v>
      </c>
      <c r="J81" s="54" t="s">
        <v>25</v>
      </c>
      <c r="K81" s="54" t="s">
        <v>4182</v>
      </c>
      <c r="L81" s="54">
        <v>43731</v>
      </c>
      <c r="M81" s="54">
        <v>12</v>
      </c>
      <c r="N81" s="55">
        <v>248.23</v>
      </c>
      <c r="O81" s="54" t="s">
        <v>6682</v>
      </c>
      <c r="P81" s="54">
        <v>1356</v>
      </c>
      <c r="Q81" s="54">
        <v>547</v>
      </c>
      <c r="R81" s="54">
        <f t="shared" si="1"/>
        <v>547</v>
      </c>
      <c r="S81" s="55">
        <f>N81*(1+'PORCENTAJE ECONOMICO'!$D$12)*'PRODUCTOS PACTADOS POSITIVA'!R81</f>
        <v>135781.81</v>
      </c>
      <c r="T81" s="48"/>
      <c r="V81" s="48"/>
    </row>
    <row r="82" spans="1:22" x14ac:dyDescent="0.2">
      <c r="A82" s="111"/>
      <c r="B82" s="54" t="s">
        <v>11</v>
      </c>
      <c r="C82" s="54" t="s">
        <v>4033</v>
      </c>
      <c r="D82" s="54" t="s">
        <v>4034</v>
      </c>
      <c r="E82" s="54"/>
      <c r="F82" s="54"/>
      <c r="G82" s="54" t="s">
        <v>2684</v>
      </c>
      <c r="H82" s="54" t="s">
        <v>1261</v>
      </c>
      <c r="I82" s="54" t="s">
        <v>13</v>
      </c>
      <c r="J82" s="54" t="s">
        <v>681</v>
      </c>
      <c r="K82" s="54" t="s">
        <v>4035</v>
      </c>
      <c r="L82" s="54">
        <v>44095</v>
      </c>
      <c r="M82" s="54">
        <v>2</v>
      </c>
      <c r="N82" s="55">
        <v>1434.79</v>
      </c>
      <c r="O82" s="54" t="s">
        <v>6682</v>
      </c>
      <c r="P82" s="54">
        <v>13</v>
      </c>
      <c r="Q82" s="54">
        <v>13</v>
      </c>
      <c r="R82" s="54">
        <f t="shared" si="1"/>
        <v>13</v>
      </c>
      <c r="S82" s="55">
        <f>N82*(1+'PORCENTAJE ECONOMICO'!$D$12)*'PRODUCTOS PACTADOS POSITIVA'!R82</f>
        <v>18652.27</v>
      </c>
      <c r="T82" s="48"/>
      <c r="V82" s="48"/>
    </row>
    <row r="83" spans="1:22" x14ac:dyDescent="0.2">
      <c r="A83" s="111"/>
      <c r="B83" s="54" t="s">
        <v>11</v>
      </c>
      <c r="C83" s="54" t="s">
        <v>2823</v>
      </c>
      <c r="D83" s="54" t="s">
        <v>2824</v>
      </c>
      <c r="E83" s="54"/>
      <c r="F83" s="54"/>
      <c r="G83" s="54" t="s">
        <v>2684</v>
      </c>
      <c r="H83" s="54" t="s">
        <v>2825</v>
      </c>
      <c r="I83" s="54" t="s">
        <v>13</v>
      </c>
      <c r="J83" s="54" t="s">
        <v>2826</v>
      </c>
      <c r="K83" s="54" t="s">
        <v>2827</v>
      </c>
      <c r="L83" s="54">
        <v>44569</v>
      </c>
      <c r="M83" s="54">
        <v>25</v>
      </c>
      <c r="N83" s="55">
        <v>32.96</v>
      </c>
      <c r="O83" s="54" t="s">
        <v>6681</v>
      </c>
      <c r="P83" s="54">
        <v>10</v>
      </c>
      <c r="Q83" s="54">
        <v>12</v>
      </c>
      <c r="R83" s="54">
        <f t="shared" si="1"/>
        <v>12</v>
      </c>
      <c r="S83" s="55">
        <f>N83*(1+'PORCENTAJE ECONOMICO'!$D$12)*'PRODUCTOS PACTADOS POSITIVA'!R83</f>
        <v>395.52</v>
      </c>
      <c r="T83" s="48"/>
      <c r="V83" s="48"/>
    </row>
    <row r="84" spans="1:22" x14ac:dyDescent="0.2">
      <c r="A84" s="111"/>
      <c r="B84" s="54" t="s">
        <v>11</v>
      </c>
      <c r="C84" s="54" t="s">
        <v>3794</v>
      </c>
      <c r="D84" s="54" t="s">
        <v>3795</v>
      </c>
      <c r="E84" s="54"/>
      <c r="F84" s="54"/>
      <c r="G84" s="54" t="s">
        <v>2684</v>
      </c>
      <c r="H84" s="54" t="s">
        <v>3796</v>
      </c>
      <c r="I84" s="54" t="s">
        <v>13</v>
      </c>
      <c r="J84" s="54" t="s">
        <v>3797</v>
      </c>
      <c r="K84" s="54" t="s">
        <v>3798</v>
      </c>
      <c r="L84" s="54">
        <v>44829</v>
      </c>
      <c r="M84" s="54">
        <v>1</v>
      </c>
      <c r="N84" s="55">
        <v>5098.5</v>
      </c>
      <c r="O84" s="54" t="s">
        <v>6682</v>
      </c>
      <c r="P84" s="54">
        <v>10</v>
      </c>
      <c r="Q84" s="54">
        <v>12</v>
      </c>
      <c r="R84" s="54">
        <f t="shared" si="1"/>
        <v>12</v>
      </c>
      <c r="S84" s="55">
        <f>N84*(1+'PORCENTAJE ECONOMICO'!$D$12)*'PRODUCTOS PACTADOS POSITIVA'!R84</f>
        <v>61182</v>
      </c>
      <c r="T84" s="48"/>
      <c r="V84" s="48"/>
    </row>
    <row r="85" spans="1:22" x14ac:dyDescent="0.2">
      <c r="A85" s="111"/>
      <c r="B85" s="54" t="s">
        <v>11</v>
      </c>
      <c r="C85" s="54" t="s">
        <v>3170</v>
      </c>
      <c r="D85" s="54" t="s">
        <v>4000</v>
      </c>
      <c r="E85" s="54"/>
      <c r="F85" s="54"/>
      <c r="G85" s="54" t="s">
        <v>2684</v>
      </c>
      <c r="H85" s="54" t="s">
        <v>4003</v>
      </c>
      <c r="I85" s="54" t="s">
        <v>13</v>
      </c>
      <c r="J85" s="54" t="s">
        <v>3173</v>
      </c>
      <c r="K85" s="54" t="s">
        <v>4004</v>
      </c>
      <c r="L85" s="54">
        <v>45083</v>
      </c>
      <c r="M85" s="54">
        <v>6</v>
      </c>
      <c r="N85" s="55">
        <v>113.3</v>
      </c>
      <c r="O85" s="54" t="s">
        <v>6682</v>
      </c>
      <c r="P85" s="54">
        <v>1800</v>
      </c>
      <c r="Q85" s="54">
        <v>2060</v>
      </c>
      <c r="R85" s="54">
        <f t="shared" si="1"/>
        <v>2060</v>
      </c>
      <c r="S85" s="55">
        <f>N85*(1+'PORCENTAJE ECONOMICO'!$D$12)*'PRODUCTOS PACTADOS POSITIVA'!R85</f>
        <v>233398</v>
      </c>
      <c r="T85" s="48"/>
      <c r="V85" s="48"/>
    </row>
    <row r="86" spans="1:22" x14ac:dyDescent="0.2">
      <c r="A86" s="111"/>
      <c r="B86" s="54" t="s">
        <v>11</v>
      </c>
      <c r="C86" s="54" t="s">
        <v>3999</v>
      </c>
      <c r="D86" s="54" t="s">
        <v>4000</v>
      </c>
      <c r="E86" s="54"/>
      <c r="F86" s="54"/>
      <c r="G86" s="54" t="s">
        <v>2684</v>
      </c>
      <c r="H86" s="54" t="s">
        <v>4001</v>
      </c>
      <c r="I86" s="54"/>
      <c r="J86" s="54" t="s">
        <v>3173</v>
      </c>
      <c r="K86" s="54" t="s">
        <v>4002</v>
      </c>
      <c r="L86" s="54">
        <v>45084</v>
      </c>
      <c r="M86" s="54">
        <v>3</v>
      </c>
      <c r="N86" s="55">
        <v>58.71</v>
      </c>
      <c r="O86" s="54" t="s">
        <v>6682</v>
      </c>
      <c r="P86" s="54">
        <v>10</v>
      </c>
      <c r="Q86" s="54">
        <v>14</v>
      </c>
      <c r="R86" s="54">
        <f t="shared" si="1"/>
        <v>14</v>
      </c>
      <c r="S86" s="55">
        <f>N86*(1+'PORCENTAJE ECONOMICO'!$D$12)*'PRODUCTOS PACTADOS POSITIVA'!R86</f>
        <v>821.94</v>
      </c>
      <c r="T86" s="48"/>
      <c r="V86" s="48"/>
    </row>
    <row r="87" spans="1:22" x14ac:dyDescent="0.2">
      <c r="A87" s="111"/>
      <c r="B87" s="54" t="s">
        <v>11</v>
      </c>
      <c r="C87" s="54" t="s">
        <v>2514</v>
      </c>
      <c r="D87" s="54" t="s">
        <v>3755</v>
      </c>
      <c r="E87" s="54"/>
      <c r="F87" s="54"/>
      <c r="G87" s="54" t="s">
        <v>2684</v>
      </c>
      <c r="H87" s="54" t="s">
        <v>3756</v>
      </c>
      <c r="I87" s="54"/>
      <c r="J87" s="54" t="s">
        <v>3757</v>
      </c>
      <c r="K87" s="54" t="s">
        <v>3758</v>
      </c>
      <c r="L87" s="54">
        <v>46742</v>
      </c>
      <c r="M87" s="54">
        <v>2</v>
      </c>
      <c r="N87" s="55">
        <v>2616.1999999999998</v>
      </c>
      <c r="O87" s="54" t="s">
        <v>6682</v>
      </c>
      <c r="P87" s="54">
        <v>13</v>
      </c>
      <c r="Q87" s="54">
        <v>22</v>
      </c>
      <c r="R87" s="54">
        <f t="shared" si="1"/>
        <v>22</v>
      </c>
      <c r="S87" s="55">
        <f>N87*(1+'PORCENTAJE ECONOMICO'!$D$12)*'PRODUCTOS PACTADOS POSITIVA'!R87</f>
        <v>57556.399999999994</v>
      </c>
      <c r="T87" s="48"/>
      <c r="V87" s="48"/>
    </row>
    <row r="88" spans="1:22" x14ac:dyDescent="0.2">
      <c r="A88" s="111"/>
      <c r="B88" s="54" t="s">
        <v>11</v>
      </c>
      <c r="C88" s="54" t="s">
        <v>3298</v>
      </c>
      <c r="D88" s="54" t="s">
        <v>3783</v>
      </c>
      <c r="E88" s="54"/>
      <c r="F88" s="54"/>
      <c r="G88" s="54" t="s">
        <v>2684</v>
      </c>
      <c r="H88" s="54" t="s">
        <v>3784</v>
      </c>
      <c r="I88" s="54" t="s">
        <v>13</v>
      </c>
      <c r="J88" s="54" t="s">
        <v>1003</v>
      </c>
      <c r="K88" s="54" t="s">
        <v>3785</v>
      </c>
      <c r="L88" s="54">
        <v>46941</v>
      </c>
      <c r="M88" s="54">
        <v>2</v>
      </c>
      <c r="N88" s="55">
        <v>253.38</v>
      </c>
      <c r="O88" s="54" t="s">
        <v>6682</v>
      </c>
      <c r="P88" s="54">
        <v>375</v>
      </c>
      <c r="Q88" s="54">
        <v>188</v>
      </c>
      <c r="R88" s="54">
        <f t="shared" si="1"/>
        <v>188</v>
      </c>
      <c r="S88" s="55">
        <f>N88*(1+'PORCENTAJE ECONOMICO'!$D$12)*'PRODUCTOS PACTADOS POSITIVA'!R88</f>
        <v>47635.44</v>
      </c>
      <c r="T88" s="48"/>
      <c r="V88" s="48"/>
    </row>
    <row r="89" spans="1:22" x14ac:dyDescent="0.2">
      <c r="A89" s="111"/>
      <c r="B89" s="54" t="s">
        <v>11</v>
      </c>
      <c r="C89" s="54" t="s">
        <v>2875</v>
      </c>
      <c r="D89" s="54" t="s">
        <v>4005</v>
      </c>
      <c r="E89" s="54"/>
      <c r="F89" s="54"/>
      <c r="G89" s="54" t="s">
        <v>2684</v>
      </c>
      <c r="H89" s="54" t="s">
        <v>4006</v>
      </c>
      <c r="I89" s="54" t="s">
        <v>13</v>
      </c>
      <c r="J89" s="54" t="s">
        <v>501</v>
      </c>
      <c r="K89" s="54" t="s">
        <v>4007</v>
      </c>
      <c r="L89" s="54">
        <v>47547</v>
      </c>
      <c r="M89" s="54">
        <v>6</v>
      </c>
      <c r="N89" s="55">
        <v>176.13</v>
      </c>
      <c r="O89" s="54" t="s">
        <v>6682</v>
      </c>
      <c r="P89" s="54">
        <v>2343</v>
      </c>
      <c r="Q89" s="54">
        <v>838</v>
      </c>
      <c r="R89" s="54">
        <f t="shared" si="1"/>
        <v>838</v>
      </c>
      <c r="S89" s="55">
        <f>N89*(1+'PORCENTAJE ECONOMICO'!$D$12)*'PRODUCTOS PACTADOS POSITIVA'!R89</f>
        <v>147596.94</v>
      </c>
      <c r="T89" s="48"/>
      <c r="V89" s="48"/>
    </row>
    <row r="90" spans="1:22" x14ac:dyDescent="0.2">
      <c r="A90" s="111"/>
      <c r="B90" s="54" t="s">
        <v>11</v>
      </c>
      <c r="C90" s="54" t="s">
        <v>2723</v>
      </c>
      <c r="D90" s="54" t="s">
        <v>2724</v>
      </c>
      <c r="E90" s="54"/>
      <c r="F90" s="54"/>
      <c r="G90" s="54" t="s">
        <v>2503</v>
      </c>
      <c r="H90" s="54" t="s">
        <v>2725</v>
      </c>
      <c r="I90" s="54" t="s">
        <v>13</v>
      </c>
      <c r="J90" s="54" t="s">
        <v>719</v>
      </c>
      <c r="K90" s="54" t="s">
        <v>2726</v>
      </c>
      <c r="L90" s="54">
        <v>48062</v>
      </c>
      <c r="M90" s="54">
        <v>7</v>
      </c>
      <c r="N90" s="55">
        <v>3259.95</v>
      </c>
      <c r="O90" s="54" t="s">
        <v>6681</v>
      </c>
      <c r="P90" s="54">
        <v>10</v>
      </c>
      <c r="Q90" s="54">
        <v>13</v>
      </c>
      <c r="R90" s="54">
        <f t="shared" si="1"/>
        <v>13</v>
      </c>
      <c r="S90" s="55">
        <f>N90*(1+'PORCENTAJE ECONOMICO'!$D$12)*'PRODUCTOS PACTADOS POSITIVA'!R90</f>
        <v>42379.35</v>
      </c>
      <c r="T90" s="48"/>
      <c r="V90" s="48"/>
    </row>
    <row r="91" spans="1:22" x14ac:dyDescent="0.2">
      <c r="A91" s="111"/>
      <c r="B91" s="54" t="s">
        <v>11</v>
      </c>
      <c r="C91" s="54" t="s">
        <v>3166</v>
      </c>
      <c r="D91" s="54" t="s">
        <v>3167</v>
      </c>
      <c r="E91" s="54"/>
      <c r="F91" s="54"/>
      <c r="G91" s="54" t="s">
        <v>2503</v>
      </c>
      <c r="H91" s="54" t="s">
        <v>3168</v>
      </c>
      <c r="I91" s="54"/>
      <c r="J91" s="54" t="s">
        <v>1379</v>
      </c>
      <c r="K91" s="54" t="s">
        <v>3169</v>
      </c>
      <c r="L91" s="54">
        <v>48560</v>
      </c>
      <c r="M91" s="54">
        <v>2</v>
      </c>
      <c r="N91" s="55">
        <v>32460.45</v>
      </c>
      <c r="O91" s="54" t="s">
        <v>6685</v>
      </c>
      <c r="P91" s="54">
        <v>10</v>
      </c>
      <c r="Q91" s="54">
        <v>16</v>
      </c>
      <c r="R91" s="54">
        <f t="shared" si="1"/>
        <v>16</v>
      </c>
      <c r="S91" s="55">
        <f>N91*(1+'PORCENTAJE ECONOMICO'!$D$12)*'PRODUCTOS PACTADOS POSITIVA'!R91</f>
        <v>519367.2</v>
      </c>
      <c r="T91" s="48"/>
      <c r="V91" s="48"/>
    </row>
    <row r="92" spans="1:22" x14ac:dyDescent="0.2">
      <c r="A92" s="111"/>
      <c r="B92" s="54" t="s">
        <v>11</v>
      </c>
      <c r="C92" s="54" t="s">
        <v>3374</v>
      </c>
      <c r="D92" s="54" t="s">
        <v>4300</v>
      </c>
      <c r="E92" s="54"/>
      <c r="F92" s="54"/>
      <c r="G92" s="54" t="s">
        <v>2684</v>
      </c>
      <c r="H92" s="54" t="s">
        <v>4301</v>
      </c>
      <c r="I92" s="54" t="s">
        <v>13</v>
      </c>
      <c r="J92" s="54" t="s">
        <v>598</v>
      </c>
      <c r="K92" s="54" t="s">
        <v>4302</v>
      </c>
      <c r="L92" s="54">
        <v>48568</v>
      </c>
      <c r="M92" s="54">
        <v>2</v>
      </c>
      <c r="N92" s="55">
        <v>2845.89</v>
      </c>
      <c r="O92" s="54" t="s">
        <v>6682</v>
      </c>
      <c r="P92" s="54">
        <v>10</v>
      </c>
      <c r="Q92" s="54">
        <v>10</v>
      </c>
      <c r="R92" s="54">
        <f t="shared" si="1"/>
        <v>10</v>
      </c>
      <c r="S92" s="55">
        <f>N92*(1+'PORCENTAJE ECONOMICO'!$D$12)*'PRODUCTOS PACTADOS POSITIVA'!R92</f>
        <v>28458.899999999998</v>
      </c>
      <c r="T92" s="48"/>
      <c r="V92" s="48"/>
    </row>
    <row r="93" spans="1:22" x14ac:dyDescent="0.2">
      <c r="A93" s="111"/>
      <c r="B93" s="54" t="s">
        <v>11</v>
      </c>
      <c r="C93" s="54" t="s">
        <v>3722</v>
      </c>
      <c r="D93" s="54" t="s">
        <v>3723</v>
      </c>
      <c r="E93" s="54"/>
      <c r="F93" s="54"/>
      <c r="G93" s="54" t="s">
        <v>2503</v>
      </c>
      <c r="H93" s="54" t="s">
        <v>3724</v>
      </c>
      <c r="I93" s="54" t="s">
        <v>13</v>
      </c>
      <c r="J93" s="54" t="s">
        <v>244</v>
      </c>
      <c r="K93" s="54" t="s">
        <v>3725</v>
      </c>
      <c r="L93" s="54">
        <v>50476</v>
      </c>
      <c r="M93" s="54">
        <v>13</v>
      </c>
      <c r="N93" s="55">
        <v>9492.48</v>
      </c>
      <c r="O93" s="54"/>
      <c r="P93" s="54">
        <v>461</v>
      </c>
      <c r="Q93" s="54">
        <v>398</v>
      </c>
      <c r="R93" s="54">
        <f t="shared" si="1"/>
        <v>398</v>
      </c>
      <c r="S93" s="55">
        <f>N93*(1+'PORCENTAJE ECONOMICO'!$D$12)*'PRODUCTOS PACTADOS POSITIVA'!R93</f>
        <v>3778007.04</v>
      </c>
      <c r="T93" s="48"/>
      <c r="V93" s="48"/>
    </row>
    <row r="94" spans="1:22" x14ac:dyDescent="0.2">
      <c r="A94" s="111"/>
      <c r="B94" s="54" t="s">
        <v>11</v>
      </c>
      <c r="C94" s="54" t="s">
        <v>2723</v>
      </c>
      <c r="D94" s="54" t="s">
        <v>3777</v>
      </c>
      <c r="E94" s="54"/>
      <c r="F94" s="54"/>
      <c r="G94" s="54" t="s">
        <v>2684</v>
      </c>
      <c r="H94" s="54" t="s">
        <v>3778</v>
      </c>
      <c r="I94" s="54" t="s">
        <v>13</v>
      </c>
      <c r="J94" s="54" t="s">
        <v>719</v>
      </c>
      <c r="K94" s="54" t="s">
        <v>3779</v>
      </c>
      <c r="L94" s="54">
        <v>50503</v>
      </c>
      <c r="M94" s="54">
        <v>5</v>
      </c>
      <c r="N94" s="55">
        <v>136.99</v>
      </c>
      <c r="O94" s="54" t="s">
        <v>6682</v>
      </c>
      <c r="P94" s="54">
        <v>1230</v>
      </c>
      <c r="Q94" s="54">
        <v>120</v>
      </c>
      <c r="R94" s="54">
        <f t="shared" si="1"/>
        <v>120</v>
      </c>
      <c r="S94" s="55">
        <f>N94*(1+'PORCENTAJE ECONOMICO'!$D$12)*'PRODUCTOS PACTADOS POSITIVA'!R94</f>
        <v>16438.800000000003</v>
      </c>
      <c r="T94" s="48"/>
      <c r="V94" s="48"/>
    </row>
    <row r="95" spans="1:22" x14ac:dyDescent="0.2">
      <c r="A95" s="111"/>
      <c r="B95" s="54" t="s">
        <v>11</v>
      </c>
      <c r="C95" s="54" t="s">
        <v>2911</v>
      </c>
      <c r="D95" s="54" t="s">
        <v>2912</v>
      </c>
      <c r="E95" s="54"/>
      <c r="F95" s="54"/>
      <c r="G95" s="54" t="s">
        <v>2503</v>
      </c>
      <c r="H95" s="54" t="s">
        <v>2913</v>
      </c>
      <c r="I95" s="54" t="s">
        <v>13</v>
      </c>
      <c r="J95" s="54" t="s">
        <v>537</v>
      </c>
      <c r="K95" s="54" t="s">
        <v>2914</v>
      </c>
      <c r="L95" s="54">
        <v>50786</v>
      </c>
      <c r="M95" s="54">
        <v>2</v>
      </c>
      <c r="N95" s="55">
        <v>28840</v>
      </c>
      <c r="O95" s="54" t="s">
        <v>6681</v>
      </c>
      <c r="P95" s="54">
        <v>3426</v>
      </c>
      <c r="Q95" s="54">
        <v>2176</v>
      </c>
      <c r="R95" s="54">
        <f t="shared" si="1"/>
        <v>2176</v>
      </c>
      <c r="S95" s="55">
        <f>N95*(1+'PORCENTAJE ECONOMICO'!$D$12)*'PRODUCTOS PACTADOS POSITIVA'!R95</f>
        <v>62755840</v>
      </c>
      <c r="T95" s="48"/>
      <c r="V95" s="48"/>
    </row>
    <row r="96" spans="1:22" x14ac:dyDescent="0.2">
      <c r="A96" s="111"/>
      <c r="B96" s="54" t="s">
        <v>11</v>
      </c>
      <c r="C96" s="54" t="s">
        <v>2915</v>
      </c>
      <c r="D96" s="54" t="s">
        <v>2912</v>
      </c>
      <c r="E96" s="54"/>
      <c r="F96" s="54"/>
      <c r="G96" s="54" t="s">
        <v>2503</v>
      </c>
      <c r="H96" s="54" t="s">
        <v>2913</v>
      </c>
      <c r="I96" s="54" t="s">
        <v>13</v>
      </c>
      <c r="J96" s="54" t="s">
        <v>537</v>
      </c>
      <c r="K96" s="54" t="s">
        <v>2916</v>
      </c>
      <c r="L96" s="54">
        <v>50786</v>
      </c>
      <c r="M96" s="54">
        <v>5</v>
      </c>
      <c r="N96" s="55">
        <v>28840</v>
      </c>
      <c r="O96" s="54" t="s">
        <v>6681</v>
      </c>
      <c r="P96" s="54">
        <v>3426</v>
      </c>
      <c r="Q96" s="54">
        <v>2176</v>
      </c>
      <c r="R96" s="54">
        <f t="shared" si="1"/>
        <v>2176</v>
      </c>
      <c r="S96" s="55">
        <f>N96*(1+'PORCENTAJE ECONOMICO'!$D$12)*'PRODUCTOS PACTADOS POSITIVA'!R96</f>
        <v>62755840</v>
      </c>
      <c r="T96" s="48"/>
      <c r="V96" s="48"/>
    </row>
    <row r="97" spans="1:22" x14ac:dyDescent="0.2">
      <c r="A97" s="111"/>
      <c r="B97" s="54" t="s">
        <v>11</v>
      </c>
      <c r="C97" s="54" t="s">
        <v>2664</v>
      </c>
      <c r="D97" s="54" t="s">
        <v>2665</v>
      </c>
      <c r="E97" s="54"/>
      <c r="F97" s="54"/>
      <c r="G97" s="54" t="s">
        <v>2503</v>
      </c>
      <c r="H97" s="54" t="s">
        <v>2666</v>
      </c>
      <c r="I97" s="54"/>
      <c r="J97" s="54" t="s">
        <v>2667</v>
      </c>
      <c r="K97" s="54" t="s">
        <v>2668</v>
      </c>
      <c r="L97" s="54">
        <v>51359</v>
      </c>
      <c r="M97" s="54">
        <v>1</v>
      </c>
      <c r="N97" s="55">
        <v>224.54</v>
      </c>
      <c r="O97" s="54" t="s">
        <v>6688</v>
      </c>
      <c r="P97" s="54">
        <v>10</v>
      </c>
      <c r="Q97" s="54">
        <v>12</v>
      </c>
      <c r="R97" s="54">
        <f t="shared" si="1"/>
        <v>12</v>
      </c>
      <c r="S97" s="55">
        <f>N97*(1+'PORCENTAJE ECONOMICO'!$D$12)*'PRODUCTOS PACTADOS POSITIVA'!R97</f>
        <v>2694.48</v>
      </c>
      <c r="T97" s="48"/>
      <c r="V97" s="48"/>
    </row>
    <row r="98" spans="1:22" x14ac:dyDescent="0.2">
      <c r="A98" s="111"/>
      <c r="B98" s="54" t="s">
        <v>11</v>
      </c>
      <c r="C98" s="54" t="s">
        <v>3623</v>
      </c>
      <c r="D98" s="54" t="s">
        <v>4246</v>
      </c>
      <c r="E98" s="54"/>
      <c r="F98" s="54"/>
      <c r="G98" s="54" t="s">
        <v>2503</v>
      </c>
      <c r="H98" s="54" t="s">
        <v>613</v>
      </c>
      <c r="I98" s="54" t="s">
        <v>13</v>
      </c>
      <c r="J98" s="54" t="s">
        <v>533</v>
      </c>
      <c r="K98" s="54" t="s">
        <v>4247</v>
      </c>
      <c r="L98" s="54">
        <v>52976</v>
      </c>
      <c r="M98" s="54">
        <v>2</v>
      </c>
      <c r="N98" s="55">
        <v>2666.67</v>
      </c>
      <c r="O98" s="54" t="s">
        <v>6682</v>
      </c>
      <c r="P98" s="54">
        <v>202</v>
      </c>
      <c r="Q98" s="54">
        <v>8</v>
      </c>
      <c r="R98" s="54">
        <f t="shared" si="1"/>
        <v>8</v>
      </c>
      <c r="S98" s="55">
        <f>N98*(1+'PORCENTAJE ECONOMICO'!$D$12)*'PRODUCTOS PACTADOS POSITIVA'!R98</f>
        <v>21333.360000000001</v>
      </c>
      <c r="T98" s="48"/>
      <c r="V98" s="48"/>
    </row>
    <row r="99" spans="1:22" x14ac:dyDescent="0.2">
      <c r="A99" s="111"/>
      <c r="B99" s="54" t="s">
        <v>11</v>
      </c>
      <c r="C99" s="54" t="s">
        <v>2636</v>
      </c>
      <c r="D99" s="54" t="s">
        <v>2637</v>
      </c>
      <c r="E99" s="54"/>
      <c r="F99" s="54"/>
      <c r="G99" s="54" t="s">
        <v>2503</v>
      </c>
      <c r="H99" s="54" t="s">
        <v>2638</v>
      </c>
      <c r="I99" s="54"/>
      <c r="J99" s="54" t="s">
        <v>1309</v>
      </c>
      <c r="K99" s="54" t="s">
        <v>2639</v>
      </c>
      <c r="L99" s="54">
        <v>54299</v>
      </c>
      <c r="M99" s="54">
        <v>2</v>
      </c>
      <c r="N99" s="55">
        <v>360.5</v>
      </c>
      <c r="O99" s="54" t="s">
        <v>6688</v>
      </c>
      <c r="P99" s="54">
        <v>10</v>
      </c>
      <c r="Q99" s="54">
        <v>18</v>
      </c>
      <c r="R99" s="54">
        <f t="shared" si="1"/>
        <v>18</v>
      </c>
      <c r="S99" s="55">
        <f>N99*(1+'PORCENTAJE ECONOMICO'!$D$12)*'PRODUCTOS PACTADOS POSITIVA'!R99</f>
        <v>6489</v>
      </c>
      <c r="T99" s="48"/>
      <c r="V99" s="48"/>
    </row>
    <row r="100" spans="1:22" x14ac:dyDescent="0.2">
      <c r="A100" s="111"/>
      <c r="B100" s="54" t="s">
        <v>11</v>
      </c>
      <c r="C100" s="54" t="s">
        <v>4326</v>
      </c>
      <c r="D100" s="54" t="s">
        <v>4327</v>
      </c>
      <c r="E100" s="54"/>
      <c r="F100" s="54"/>
      <c r="G100" s="54" t="s">
        <v>2503</v>
      </c>
      <c r="H100" s="54" t="s">
        <v>4536</v>
      </c>
      <c r="I100" s="54"/>
      <c r="J100" s="54" t="s">
        <v>91</v>
      </c>
      <c r="K100" s="54" t="s">
        <v>4328</v>
      </c>
      <c r="L100" s="54">
        <v>54337</v>
      </c>
      <c r="M100" s="54">
        <v>1</v>
      </c>
      <c r="N100" s="55">
        <v>627.27</v>
      </c>
      <c r="O100" s="54"/>
      <c r="P100" s="54">
        <v>1020</v>
      </c>
      <c r="Q100" s="54">
        <v>2400</v>
      </c>
      <c r="R100" s="54">
        <f t="shared" si="1"/>
        <v>2400</v>
      </c>
      <c r="S100" s="55">
        <f>N100*(1+'PORCENTAJE ECONOMICO'!$D$12)*'PRODUCTOS PACTADOS POSITIVA'!R100</f>
        <v>1505448</v>
      </c>
      <c r="T100" s="48"/>
      <c r="V100" s="48"/>
    </row>
    <row r="101" spans="1:22" x14ac:dyDescent="0.2">
      <c r="A101" s="111"/>
      <c r="B101" s="54" t="s">
        <v>11</v>
      </c>
      <c r="C101" s="54" t="s">
        <v>3922</v>
      </c>
      <c r="D101" s="54" t="s">
        <v>3923</v>
      </c>
      <c r="E101" s="54"/>
      <c r="F101" s="54"/>
      <c r="G101" s="54" t="s">
        <v>2684</v>
      </c>
      <c r="H101" s="54" t="s">
        <v>3924</v>
      </c>
      <c r="I101" s="54" t="s">
        <v>13</v>
      </c>
      <c r="J101" s="54" t="s">
        <v>83</v>
      </c>
      <c r="K101" s="54" t="s">
        <v>3925</v>
      </c>
      <c r="L101" s="54">
        <v>55156</v>
      </c>
      <c r="M101" s="54">
        <v>10</v>
      </c>
      <c r="N101" s="55">
        <v>307.97000000000003</v>
      </c>
      <c r="O101" s="54" t="s">
        <v>6682</v>
      </c>
      <c r="P101" s="54"/>
      <c r="Q101" s="54">
        <v>60</v>
      </c>
      <c r="R101" s="54">
        <f t="shared" si="1"/>
        <v>60</v>
      </c>
      <c r="S101" s="55">
        <f>N101*(1+'PORCENTAJE ECONOMICO'!$D$12)*'PRODUCTOS PACTADOS POSITIVA'!R101</f>
        <v>18478.2</v>
      </c>
      <c r="T101" s="48"/>
      <c r="V101" s="48"/>
    </row>
    <row r="102" spans="1:22" x14ac:dyDescent="0.2">
      <c r="A102" s="111"/>
      <c r="B102" s="54" t="s">
        <v>11</v>
      </c>
      <c r="C102" s="54" t="s">
        <v>3255</v>
      </c>
      <c r="D102" s="54" t="s">
        <v>3256</v>
      </c>
      <c r="E102" s="54"/>
      <c r="F102" s="54"/>
      <c r="G102" s="54" t="s">
        <v>2684</v>
      </c>
      <c r="H102" s="54" t="s">
        <v>3257</v>
      </c>
      <c r="I102" s="54"/>
      <c r="J102" s="54" t="s">
        <v>769</v>
      </c>
      <c r="K102" s="54" t="s">
        <v>3258</v>
      </c>
      <c r="L102" s="54">
        <v>55823</v>
      </c>
      <c r="M102" s="54">
        <v>1</v>
      </c>
      <c r="N102" s="55">
        <v>1246.3</v>
      </c>
      <c r="O102" s="54" t="s">
        <v>6685</v>
      </c>
      <c r="P102" s="54">
        <v>10</v>
      </c>
      <c r="Q102" s="54">
        <v>19</v>
      </c>
      <c r="R102" s="54">
        <f t="shared" si="1"/>
        <v>19</v>
      </c>
      <c r="S102" s="55">
        <f>N102*(1+'PORCENTAJE ECONOMICO'!$D$12)*'PRODUCTOS PACTADOS POSITIVA'!R102</f>
        <v>23679.7</v>
      </c>
      <c r="T102" s="48"/>
      <c r="V102" s="48"/>
    </row>
    <row r="103" spans="1:22" x14ac:dyDescent="0.2">
      <c r="A103" s="111"/>
      <c r="B103" s="54" t="s">
        <v>11</v>
      </c>
      <c r="C103" s="54" t="s">
        <v>3259</v>
      </c>
      <c r="D103" s="54" t="s">
        <v>3260</v>
      </c>
      <c r="E103" s="54"/>
      <c r="F103" s="54"/>
      <c r="G103" s="54" t="s">
        <v>2684</v>
      </c>
      <c r="H103" s="54" t="s">
        <v>3261</v>
      </c>
      <c r="I103" s="54" t="s">
        <v>13</v>
      </c>
      <c r="J103" s="54" t="s">
        <v>769</v>
      </c>
      <c r="K103" s="54" t="s">
        <v>3262</v>
      </c>
      <c r="L103" s="54">
        <v>55839</v>
      </c>
      <c r="M103" s="54">
        <v>1</v>
      </c>
      <c r="N103" s="55">
        <v>1751</v>
      </c>
      <c r="O103" s="54" t="s">
        <v>6685</v>
      </c>
      <c r="P103" s="54">
        <v>6</v>
      </c>
      <c r="Q103" s="54">
        <v>16</v>
      </c>
      <c r="R103" s="54">
        <f t="shared" si="1"/>
        <v>16</v>
      </c>
      <c r="S103" s="55">
        <f>N103*(1+'PORCENTAJE ECONOMICO'!$D$12)*'PRODUCTOS PACTADOS POSITIVA'!R103</f>
        <v>28016</v>
      </c>
      <c r="T103" s="48"/>
      <c r="V103" s="48"/>
    </row>
    <row r="104" spans="1:22" x14ac:dyDescent="0.2">
      <c r="A104" s="111"/>
      <c r="B104" s="54" t="s">
        <v>11</v>
      </c>
      <c r="C104" s="54" t="s">
        <v>4344</v>
      </c>
      <c r="D104" s="54" t="s">
        <v>4345</v>
      </c>
      <c r="E104" s="54"/>
      <c r="F104" s="54"/>
      <c r="G104" s="54" t="s">
        <v>2684</v>
      </c>
      <c r="H104" s="54" t="s">
        <v>4537</v>
      </c>
      <c r="I104" s="54"/>
      <c r="J104" s="54" t="s">
        <v>728</v>
      </c>
      <c r="K104" s="54" t="s">
        <v>4346</v>
      </c>
      <c r="L104" s="54">
        <v>56152</v>
      </c>
      <c r="M104" s="54">
        <v>1</v>
      </c>
      <c r="N104" s="55">
        <v>175.1</v>
      </c>
      <c r="O104" s="54" t="s">
        <v>6682</v>
      </c>
      <c r="P104" s="54"/>
      <c r="Q104" s="54">
        <v>826</v>
      </c>
      <c r="R104" s="54">
        <f t="shared" si="1"/>
        <v>826</v>
      </c>
      <c r="S104" s="55">
        <f>N104*(1+'PORCENTAJE ECONOMICO'!$D$12)*'PRODUCTOS PACTADOS POSITIVA'!R104</f>
        <v>144632.6</v>
      </c>
      <c r="T104" s="48"/>
      <c r="V104" s="48"/>
    </row>
    <row r="105" spans="1:22" x14ac:dyDescent="0.2">
      <c r="A105" s="111"/>
      <c r="B105" s="54" t="s">
        <v>11</v>
      </c>
      <c r="C105" s="54" t="s">
        <v>3380</v>
      </c>
      <c r="D105" s="54" t="s">
        <v>3381</v>
      </c>
      <c r="E105" s="54"/>
      <c r="F105" s="54"/>
      <c r="G105" s="54" t="s">
        <v>2503</v>
      </c>
      <c r="H105" s="54" t="s">
        <v>3382</v>
      </c>
      <c r="I105" s="54"/>
      <c r="J105" s="54" t="s">
        <v>567</v>
      </c>
      <c r="K105" s="54" t="s">
        <v>3383</v>
      </c>
      <c r="L105" s="54">
        <v>58074</v>
      </c>
      <c r="M105" s="54">
        <v>3</v>
      </c>
      <c r="N105" s="55">
        <v>628.29999999999995</v>
      </c>
      <c r="O105" s="54" t="s">
        <v>6687</v>
      </c>
      <c r="P105" s="54"/>
      <c r="Q105" s="54">
        <v>30</v>
      </c>
      <c r="R105" s="54">
        <f t="shared" si="1"/>
        <v>30</v>
      </c>
      <c r="S105" s="55">
        <f>N105*(1+'PORCENTAJE ECONOMICO'!$D$12)*'PRODUCTOS PACTADOS POSITIVA'!R105</f>
        <v>18849</v>
      </c>
      <c r="T105" s="48"/>
      <c r="V105" s="48"/>
    </row>
    <row r="106" spans="1:22" x14ac:dyDescent="0.2">
      <c r="A106" s="111"/>
      <c r="B106" s="54" t="s">
        <v>11</v>
      </c>
      <c r="C106" s="54" t="s">
        <v>3290</v>
      </c>
      <c r="D106" s="54" t="s">
        <v>3291</v>
      </c>
      <c r="E106" s="54"/>
      <c r="F106" s="54"/>
      <c r="G106" s="54" t="s">
        <v>2684</v>
      </c>
      <c r="H106" s="54" t="s">
        <v>3292</v>
      </c>
      <c r="I106" s="54"/>
      <c r="J106" s="54" t="s">
        <v>914</v>
      </c>
      <c r="K106" s="54" t="s">
        <v>3293</v>
      </c>
      <c r="L106" s="54">
        <v>58111</v>
      </c>
      <c r="M106" s="54">
        <v>15</v>
      </c>
      <c r="N106" s="55">
        <v>92.7</v>
      </c>
      <c r="O106" s="54" t="s">
        <v>6687</v>
      </c>
      <c r="P106" s="54">
        <v>173</v>
      </c>
      <c r="Q106" s="54">
        <v>210</v>
      </c>
      <c r="R106" s="54">
        <f t="shared" si="1"/>
        <v>210</v>
      </c>
      <c r="S106" s="55">
        <f>N106*(1+'PORCENTAJE ECONOMICO'!$D$12)*'PRODUCTOS PACTADOS POSITIVA'!R106</f>
        <v>19467</v>
      </c>
      <c r="T106" s="48"/>
      <c r="V106" s="48"/>
    </row>
    <row r="107" spans="1:22" x14ac:dyDescent="0.2">
      <c r="A107" s="111"/>
      <c r="B107" s="54" t="s">
        <v>11</v>
      </c>
      <c r="C107" s="54" t="s">
        <v>4076</v>
      </c>
      <c r="D107" s="54" t="s">
        <v>4077</v>
      </c>
      <c r="E107" s="54"/>
      <c r="F107" s="54"/>
      <c r="G107" s="54" t="s">
        <v>2684</v>
      </c>
      <c r="H107" s="54" t="s">
        <v>4078</v>
      </c>
      <c r="I107" s="54" t="s">
        <v>13</v>
      </c>
      <c r="J107" s="54" t="s">
        <v>82</v>
      </c>
      <c r="K107" s="54" t="s">
        <v>418</v>
      </c>
      <c r="L107" s="54">
        <v>58148</v>
      </c>
      <c r="M107" s="54">
        <v>9</v>
      </c>
      <c r="N107" s="55">
        <v>83.43</v>
      </c>
      <c r="O107" s="54" t="s">
        <v>6682</v>
      </c>
      <c r="P107" s="54">
        <v>4073</v>
      </c>
      <c r="Q107" s="54">
        <v>150</v>
      </c>
      <c r="R107" s="54">
        <f t="shared" si="1"/>
        <v>150</v>
      </c>
      <c r="S107" s="55">
        <f>N107*(1+'PORCENTAJE ECONOMICO'!$D$12)*'PRODUCTOS PACTADOS POSITIVA'!R107</f>
        <v>12514.500000000002</v>
      </c>
      <c r="T107" s="48"/>
      <c r="V107" s="48"/>
    </row>
    <row r="108" spans="1:22" x14ac:dyDescent="0.2">
      <c r="A108" s="111"/>
      <c r="B108" s="54" t="s">
        <v>11</v>
      </c>
      <c r="C108" s="54" t="s">
        <v>3193</v>
      </c>
      <c r="D108" s="54" t="s">
        <v>3194</v>
      </c>
      <c r="E108" s="54"/>
      <c r="F108" s="54"/>
      <c r="G108" s="54" t="s">
        <v>2684</v>
      </c>
      <c r="H108" s="54" t="s">
        <v>3195</v>
      </c>
      <c r="I108" s="54"/>
      <c r="J108" s="54" t="s">
        <v>1414</v>
      </c>
      <c r="K108" s="54" t="s">
        <v>3196</v>
      </c>
      <c r="L108" s="54">
        <v>58150</v>
      </c>
      <c r="M108" s="54">
        <v>2</v>
      </c>
      <c r="N108" s="55">
        <v>253.38</v>
      </c>
      <c r="O108" s="54" t="s">
        <v>6685</v>
      </c>
      <c r="P108" s="54">
        <v>10</v>
      </c>
      <c r="Q108" s="54">
        <v>18</v>
      </c>
      <c r="R108" s="54">
        <f t="shared" si="1"/>
        <v>18</v>
      </c>
      <c r="S108" s="55">
        <f>N108*(1+'PORCENTAJE ECONOMICO'!$D$12)*'PRODUCTOS PACTADOS POSITIVA'!R108</f>
        <v>4560.84</v>
      </c>
      <c r="T108" s="48"/>
      <c r="V108" s="48"/>
    </row>
    <row r="109" spans="1:22" x14ac:dyDescent="0.2">
      <c r="A109" s="111"/>
      <c r="B109" s="54" t="s">
        <v>11</v>
      </c>
      <c r="C109" s="54" t="s">
        <v>281</v>
      </c>
      <c r="D109" s="54" t="s">
        <v>2805</v>
      </c>
      <c r="E109" s="54"/>
      <c r="F109" s="54"/>
      <c r="G109" s="54" t="s">
        <v>2684</v>
      </c>
      <c r="H109" s="54" t="s">
        <v>2806</v>
      </c>
      <c r="I109" s="54" t="s">
        <v>13</v>
      </c>
      <c r="J109" s="54" t="s">
        <v>282</v>
      </c>
      <c r="K109" s="54" t="s">
        <v>2807</v>
      </c>
      <c r="L109" s="54">
        <v>58899</v>
      </c>
      <c r="M109" s="54">
        <v>6</v>
      </c>
      <c r="N109" s="55">
        <v>211.15</v>
      </c>
      <c r="O109" s="54" t="s">
        <v>6681</v>
      </c>
      <c r="P109" s="54">
        <v>9238</v>
      </c>
      <c r="Q109" s="54">
        <v>2949</v>
      </c>
      <c r="R109" s="54">
        <f t="shared" si="1"/>
        <v>2949</v>
      </c>
      <c r="S109" s="55">
        <f>N109*(1+'PORCENTAJE ECONOMICO'!$D$12)*'PRODUCTOS PACTADOS POSITIVA'!R109</f>
        <v>622681.35</v>
      </c>
      <c r="T109" s="48"/>
      <c r="V109" s="48"/>
    </row>
    <row r="110" spans="1:22" x14ac:dyDescent="0.2">
      <c r="A110" s="111"/>
      <c r="B110" s="54" t="s">
        <v>11</v>
      </c>
      <c r="C110" s="54" t="s">
        <v>2735</v>
      </c>
      <c r="D110" s="54" t="s">
        <v>2736</v>
      </c>
      <c r="E110" s="54"/>
      <c r="F110" s="54"/>
      <c r="G110" s="54" t="s">
        <v>2503</v>
      </c>
      <c r="H110" s="54" t="s">
        <v>2737</v>
      </c>
      <c r="I110" s="54"/>
      <c r="J110" s="54" t="s">
        <v>1090</v>
      </c>
      <c r="K110" s="54" t="s">
        <v>2738</v>
      </c>
      <c r="L110" s="54">
        <v>59081</v>
      </c>
      <c r="M110" s="54">
        <v>3</v>
      </c>
      <c r="N110" s="55">
        <v>22085.26</v>
      </c>
      <c r="O110" s="54" t="s">
        <v>6681</v>
      </c>
      <c r="P110" s="54">
        <v>10</v>
      </c>
      <c r="Q110" s="54">
        <v>16</v>
      </c>
      <c r="R110" s="54">
        <f t="shared" si="1"/>
        <v>16</v>
      </c>
      <c r="S110" s="55">
        <f>N110*(1+'PORCENTAJE ECONOMICO'!$D$12)*'PRODUCTOS PACTADOS POSITIVA'!R110</f>
        <v>353364.16</v>
      </c>
      <c r="T110" s="48"/>
      <c r="V110" s="48"/>
    </row>
    <row r="111" spans="1:22" x14ac:dyDescent="0.2">
      <c r="A111" s="111"/>
      <c r="B111" s="54" t="s">
        <v>11</v>
      </c>
      <c r="C111" s="54" t="s">
        <v>2739</v>
      </c>
      <c r="D111" s="54" t="s">
        <v>2740</v>
      </c>
      <c r="E111" s="54"/>
      <c r="F111" s="54"/>
      <c r="G111" s="54" t="s">
        <v>2503</v>
      </c>
      <c r="H111" s="54" t="s">
        <v>2741</v>
      </c>
      <c r="I111" s="54" t="s">
        <v>13</v>
      </c>
      <c r="J111" s="54" t="s">
        <v>1090</v>
      </c>
      <c r="K111" s="54" t="s">
        <v>4538</v>
      </c>
      <c r="L111" s="54">
        <v>59093</v>
      </c>
      <c r="M111" s="54">
        <v>1</v>
      </c>
      <c r="N111" s="55">
        <v>51566.95</v>
      </c>
      <c r="O111" s="54" t="s">
        <v>6681</v>
      </c>
      <c r="P111" s="54">
        <v>10</v>
      </c>
      <c r="Q111" s="54">
        <v>14</v>
      </c>
      <c r="R111" s="54">
        <f t="shared" si="1"/>
        <v>14</v>
      </c>
      <c r="S111" s="55">
        <f>N111*(1+'PORCENTAJE ECONOMICO'!$D$12)*'PRODUCTOS PACTADOS POSITIVA'!R111</f>
        <v>721937.29999999993</v>
      </c>
      <c r="T111" s="48"/>
      <c r="V111" s="48"/>
    </row>
    <row r="112" spans="1:22" x14ac:dyDescent="0.2">
      <c r="A112" s="111"/>
      <c r="B112" s="54" t="s">
        <v>11</v>
      </c>
      <c r="C112" s="54" t="s">
        <v>2644</v>
      </c>
      <c r="D112" s="54" t="s">
        <v>174</v>
      </c>
      <c r="E112" s="54"/>
      <c r="F112" s="54"/>
      <c r="G112" s="54" t="s">
        <v>2503</v>
      </c>
      <c r="H112" s="54" t="s">
        <v>2878</v>
      </c>
      <c r="I112" s="54" t="s">
        <v>13</v>
      </c>
      <c r="J112" s="54" t="s">
        <v>175</v>
      </c>
      <c r="K112" s="54" t="s">
        <v>2879</v>
      </c>
      <c r="L112" s="54">
        <v>59491</v>
      </c>
      <c r="M112" s="54">
        <v>14</v>
      </c>
      <c r="N112" s="55">
        <v>2917.99</v>
      </c>
      <c r="O112" s="54" t="s">
        <v>6681</v>
      </c>
      <c r="P112" s="54">
        <v>23239</v>
      </c>
      <c r="Q112" s="54">
        <v>1830</v>
      </c>
      <c r="R112" s="54">
        <f t="shared" si="1"/>
        <v>1830</v>
      </c>
      <c r="S112" s="55">
        <f>N112*(1+'PORCENTAJE ECONOMICO'!$D$12)*'PRODUCTOS PACTADOS POSITIVA'!R112</f>
        <v>5339921.6999999993</v>
      </c>
      <c r="T112" s="48"/>
      <c r="V112" s="48"/>
    </row>
    <row r="113" spans="1:22" x14ac:dyDescent="0.2">
      <c r="A113" s="111"/>
      <c r="B113" s="54" t="s">
        <v>11</v>
      </c>
      <c r="C113" s="54" t="s">
        <v>2815</v>
      </c>
      <c r="D113" s="54" t="s">
        <v>263</v>
      </c>
      <c r="E113" s="54"/>
      <c r="F113" s="54"/>
      <c r="G113" s="54" t="s">
        <v>2503</v>
      </c>
      <c r="H113" s="54" t="s">
        <v>2816</v>
      </c>
      <c r="I113" s="54" t="s">
        <v>13</v>
      </c>
      <c r="J113" s="54" t="s">
        <v>118</v>
      </c>
      <c r="K113" s="54" t="s">
        <v>2817</v>
      </c>
      <c r="L113" s="54">
        <v>93689</v>
      </c>
      <c r="M113" s="54">
        <v>2</v>
      </c>
      <c r="N113" s="55">
        <v>564.44000000000005</v>
      </c>
      <c r="O113" s="54" t="s">
        <v>6681</v>
      </c>
      <c r="P113" s="54">
        <v>11970</v>
      </c>
      <c r="Q113" s="54">
        <v>9120</v>
      </c>
      <c r="R113" s="54">
        <f t="shared" si="1"/>
        <v>9120</v>
      </c>
      <c r="S113" s="55">
        <f>N113*(1+'PORCENTAJE ECONOMICO'!$D$12)*'PRODUCTOS PACTADOS POSITIVA'!R113</f>
        <v>5147692.8000000007</v>
      </c>
      <c r="T113" s="48"/>
      <c r="V113" s="48"/>
    </row>
    <row r="114" spans="1:22" x14ac:dyDescent="0.2">
      <c r="A114" s="111"/>
      <c r="B114" s="54" t="s">
        <v>11</v>
      </c>
      <c r="C114" s="54" t="s">
        <v>2701</v>
      </c>
      <c r="D114" s="54" t="s">
        <v>2702</v>
      </c>
      <c r="E114" s="54"/>
      <c r="F114" s="54"/>
      <c r="G114" s="54" t="s">
        <v>2503</v>
      </c>
      <c r="H114" s="54" t="s">
        <v>2703</v>
      </c>
      <c r="I114" s="54" t="s">
        <v>13</v>
      </c>
      <c r="J114" s="54" t="s">
        <v>118</v>
      </c>
      <c r="K114" s="54" t="s">
        <v>2704</v>
      </c>
      <c r="L114" s="54">
        <v>104739</v>
      </c>
      <c r="M114" s="54">
        <v>2</v>
      </c>
      <c r="N114" s="55">
        <v>962.02</v>
      </c>
      <c r="O114" s="54"/>
      <c r="P114" s="54">
        <v>33632</v>
      </c>
      <c r="Q114" s="54">
        <v>30375</v>
      </c>
      <c r="R114" s="54">
        <f t="shared" si="1"/>
        <v>30375</v>
      </c>
      <c r="S114" s="55">
        <f>N114*(1+'PORCENTAJE ECONOMICO'!$D$12)*'PRODUCTOS PACTADOS POSITIVA'!R114</f>
        <v>29221357.5</v>
      </c>
      <c r="T114" s="48"/>
      <c r="V114" s="48"/>
    </row>
    <row r="115" spans="1:22" x14ac:dyDescent="0.2">
      <c r="A115" s="111"/>
      <c r="B115" s="54" t="s">
        <v>11</v>
      </c>
      <c r="C115" s="54" t="s">
        <v>3885</v>
      </c>
      <c r="D115" s="54" t="s">
        <v>3886</v>
      </c>
      <c r="E115" s="54"/>
      <c r="F115" s="54"/>
      <c r="G115" s="54" t="s">
        <v>2503</v>
      </c>
      <c r="H115" s="54" t="s">
        <v>3887</v>
      </c>
      <c r="I115" s="54" t="s">
        <v>13</v>
      </c>
      <c r="J115" s="54" t="s">
        <v>1155</v>
      </c>
      <c r="K115" s="54" t="s">
        <v>3888</v>
      </c>
      <c r="L115" s="54">
        <v>200636</v>
      </c>
      <c r="M115" s="54">
        <v>1</v>
      </c>
      <c r="N115" s="55">
        <v>13493</v>
      </c>
      <c r="O115" s="54" t="s">
        <v>6682</v>
      </c>
      <c r="P115" s="54">
        <v>10</v>
      </c>
      <c r="Q115" s="54">
        <v>16</v>
      </c>
      <c r="R115" s="54">
        <f t="shared" si="1"/>
        <v>16</v>
      </c>
      <c r="S115" s="55">
        <f>N115*(1+'PORCENTAJE ECONOMICO'!$D$12)*'PRODUCTOS PACTADOS POSITIVA'!R115</f>
        <v>215888</v>
      </c>
      <c r="T115" s="48"/>
      <c r="V115" s="48"/>
    </row>
    <row r="116" spans="1:22" x14ac:dyDescent="0.2">
      <c r="A116" s="111"/>
      <c r="B116" s="54" t="s">
        <v>11</v>
      </c>
      <c r="C116" s="54" t="s">
        <v>3678</v>
      </c>
      <c r="D116" s="54" t="s">
        <v>3679</v>
      </c>
      <c r="E116" s="54"/>
      <c r="F116" s="54"/>
      <c r="G116" s="54" t="s">
        <v>2503</v>
      </c>
      <c r="H116" s="54" t="s">
        <v>984</v>
      </c>
      <c r="I116" s="54" t="s">
        <v>13</v>
      </c>
      <c r="J116" s="54" t="s">
        <v>985</v>
      </c>
      <c r="K116" s="54" t="s">
        <v>3680</v>
      </c>
      <c r="L116" s="54">
        <v>205256</v>
      </c>
      <c r="M116" s="54">
        <v>2</v>
      </c>
      <c r="N116" s="55">
        <v>4200.34</v>
      </c>
      <c r="O116" s="54" t="s">
        <v>6689</v>
      </c>
      <c r="P116" s="54">
        <v>2160</v>
      </c>
      <c r="Q116" s="54">
        <v>960</v>
      </c>
      <c r="R116" s="54">
        <f t="shared" si="1"/>
        <v>960</v>
      </c>
      <c r="S116" s="55">
        <f>N116*(1+'PORCENTAJE ECONOMICO'!$D$12)*'PRODUCTOS PACTADOS POSITIVA'!R116</f>
        <v>4032326.4000000004</v>
      </c>
      <c r="T116" s="48"/>
      <c r="V116" s="48"/>
    </row>
    <row r="117" spans="1:22" x14ac:dyDescent="0.2">
      <c r="A117" s="111"/>
      <c r="B117" s="54" t="s">
        <v>11</v>
      </c>
      <c r="C117" s="54" t="s">
        <v>2756</v>
      </c>
      <c r="D117" s="54" t="s">
        <v>2757</v>
      </c>
      <c r="E117" s="54"/>
      <c r="F117" s="54"/>
      <c r="G117" s="54" t="s">
        <v>2503</v>
      </c>
      <c r="H117" s="54" t="s">
        <v>2758</v>
      </c>
      <c r="I117" s="54"/>
      <c r="J117" s="54" t="s">
        <v>848</v>
      </c>
      <c r="K117" s="54" t="s">
        <v>2759</v>
      </c>
      <c r="L117" s="54">
        <v>209154</v>
      </c>
      <c r="M117" s="54">
        <v>9</v>
      </c>
      <c r="N117" s="55">
        <v>4170.47</v>
      </c>
      <c r="O117" s="54" t="s">
        <v>6681</v>
      </c>
      <c r="P117" s="54">
        <v>120</v>
      </c>
      <c r="Q117" s="54">
        <v>219</v>
      </c>
      <c r="R117" s="54">
        <f t="shared" si="1"/>
        <v>219</v>
      </c>
      <c r="S117" s="55">
        <f>N117*(1+'PORCENTAJE ECONOMICO'!$D$12)*'PRODUCTOS PACTADOS POSITIVA'!R117</f>
        <v>913332.93</v>
      </c>
      <c r="T117" s="48"/>
      <c r="V117" s="48"/>
    </row>
    <row r="118" spans="1:22" x14ac:dyDescent="0.2">
      <c r="A118" s="111"/>
      <c r="B118" s="54" t="s">
        <v>11</v>
      </c>
      <c r="C118" s="54" t="s">
        <v>2735</v>
      </c>
      <c r="D118" s="54" t="s">
        <v>3307</v>
      </c>
      <c r="E118" s="54"/>
      <c r="F118" s="54"/>
      <c r="G118" s="54" t="s">
        <v>2684</v>
      </c>
      <c r="H118" s="54" t="s">
        <v>3308</v>
      </c>
      <c r="I118" s="54" t="s">
        <v>13</v>
      </c>
      <c r="J118" s="54" t="s">
        <v>1090</v>
      </c>
      <c r="K118" s="54" t="s">
        <v>3309</v>
      </c>
      <c r="L118" s="54">
        <v>210571</v>
      </c>
      <c r="M118" s="54">
        <v>2</v>
      </c>
      <c r="N118" s="55">
        <v>473.8</v>
      </c>
      <c r="O118" s="54" t="s">
        <v>6687</v>
      </c>
      <c r="P118" s="54">
        <v>10</v>
      </c>
      <c r="Q118" s="54">
        <v>15</v>
      </c>
      <c r="R118" s="54">
        <f t="shared" si="1"/>
        <v>15</v>
      </c>
      <c r="S118" s="55">
        <f>N118*(1+'PORCENTAJE ECONOMICO'!$D$12)*'PRODUCTOS PACTADOS POSITIVA'!R118</f>
        <v>7107</v>
      </c>
      <c r="T118" s="48"/>
      <c r="V118" s="48"/>
    </row>
    <row r="119" spans="1:22" x14ac:dyDescent="0.2">
      <c r="A119" s="111"/>
      <c r="B119" s="54" t="s">
        <v>11</v>
      </c>
      <c r="C119" s="54" t="s">
        <v>4051</v>
      </c>
      <c r="D119" s="54" t="s">
        <v>4052</v>
      </c>
      <c r="E119" s="54"/>
      <c r="F119" s="54"/>
      <c r="G119" s="54" t="s">
        <v>2684</v>
      </c>
      <c r="H119" s="54" t="s">
        <v>4053</v>
      </c>
      <c r="I119" s="54" t="s">
        <v>13</v>
      </c>
      <c r="J119" s="54" t="s">
        <v>319</v>
      </c>
      <c r="K119" s="54" t="s">
        <v>4054</v>
      </c>
      <c r="L119" s="54">
        <v>215882</v>
      </c>
      <c r="M119" s="54">
        <v>1</v>
      </c>
      <c r="N119" s="55">
        <v>3633.84</v>
      </c>
      <c r="O119" s="54" t="s">
        <v>6682</v>
      </c>
      <c r="P119" s="54">
        <v>314</v>
      </c>
      <c r="Q119" s="54">
        <v>246</v>
      </c>
      <c r="R119" s="54">
        <f t="shared" si="1"/>
        <v>246</v>
      </c>
      <c r="S119" s="55">
        <f>N119*(1+'PORCENTAJE ECONOMICO'!$D$12)*'PRODUCTOS PACTADOS POSITIVA'!R119</f>
        <v>893924.64</v>
      </c>
      <c r="T119" s="48"/>
      <c r="V119" s="48"/>
    </row>
    <row r="120" spans="1:22" x14ac:dyDescent="0.2">
      <c r="A120" s="111"/>
      <c r="B120" s="54" t="s">
        <v>11</v>
      </c>
      <c r="C120" s="54" t="s">
        <v>3244</v>
      </c>
      <c r="D120" s="54" t="s">
        <v>3245</v>
      </c>
      <c r="E120" s="54"/>
      <c r="F120" s="54"/>
      <c r="G120" s="54" t="s">
        <v>2503</v>
      </c>
      <c r="H120" s="54" t="s">
        <v>3246</v>
      </c>
      <c r="I120" s="54"/>
      <c r="J120" s="54" t="s">
        <v>573</v>
      </c>
      <c r="K120" s="54" t="s">
        <v>3247</v>
      </c>
      <c r="L120" s="54">
        <v>216497</v>
      </c>
      <c r="M120" s="54">
        <v>1</v>
      </c>
      <c r="N120" s="55">
        <v>10211.42</v>
      </c>
      <c r="O120" s="54" t="s">
        <v>6685</v>
      </c>
      <c r="P120" s="54">
        <v>1</v>
      </c>
      <c r="Q120" s="54">
        <v>4</v>
      </c>
      <c r="R120" s="54">
        <f t="shared" si="1"/>
        <v>4</v>
      </c>
      <c r="S120" s="55">
        <f>N120*(1+'PORCENTAJE ECONOMICO'!$D$12)*'PRODUCTOS PACTADOS POSITIVA'!R120</f>
        <v>40845.68</v>
      </c>
      <c r="T120" s="48"/>
      <c r="V120" s="48"/>
    </row>
    <row r="121" spans="1:22" x14ac:dyDescent="0.2">
      <c r="A121" s="111"/>
      <c r="B121" s="54" t="s">
        <v>11</v>
      </c>
      <c r="C121" s="54" t="s">
        <v>3350</v>
      </c>
      <c r="D121" s="54" t="s">
        <v>4102</v>
      </c>
      <c r="E121" s="54"/>
      <c r="F121" s="54"/>
      <c r="G121" s="54" t="s">
        <v>2684</v>
      </c>
      <c r="H121" s="54" t="s">
        <v>4103</v>
      </c>
      <c r="I121" s="54"/>
      <c r="J121" s="54" t="s">
        <v>3353</v>
      </c>
      <c r="K121" s="54" t="s">
        <v>4104</v>
      </c>
      <c r="L121" s="54">
        <v>216523</v>
      </c>
      <c r="M121" s="54">
        <v>1</v>
      </c>
      <c r="N121" s="55">
        <v>516.03</v>
      </c>
      <c r="O121" s="54" t="s">
        <v>6682</v>
      </c>
      <c r="P121" s="54">
        <v>10</v>
      </c>
      <c r="Q121" s="54">
        <v>13</v>
      </c>
      <c r="R121" s="54">
        <f t="shared" si="1"/>
        <v>13</v>
      </c>
      <c r="S121" s="55">
        <f>N121*(1+'PORCENTAJE ECONOMICO'!$D$12)*'PRODUCTOS PACTADOS POSITIVA'!R121</f>
        <v>6708.3899999999994</v>
      </c>
      <c r="T121" s="48"/>
      <c r="V121" s="48"/>
    </row>
    <row r="122" spans="1:22" x14ac:dyDescent="0.2">
      <c r="A122" s="111"/>
      <c r="B122" s="54" t="s">
        <v>11</v>
      </c>
      <c r="C122" s="54" t="s">
        <v>3175</v>
      </c>
      <c r="D122" s="54" t="s">
        <v>3176</v>
      </c>
      <c r="E122" s="54"/>
      <c r="F122" s="54"/>
      <c r="G122" s="54" t="s">
        <v>2503</v>
      </c>
      <c r="H122" s="54" t="s">
        <v>3177</v>
      </c>
      <c r="I122" s="54" t="s">
        <v>13</v>
      </c>
      <c r="J122" s="54" t="s">
        <v>501</v>
      </c>
      <c r="K122" s="54" t="s">
        <v>3178</v>
      </c>
      <c r="L122" s="54">
        <v>219782</v>
      </c>
      <c r="M122" s="54">
        <v>13</v>
      </c>
      <c r="N122" s="55">
        <v>18809.86</v>
      </c>
      <c r="O122" s="54"/>
      <c r="P122" s="54">
        <v>97</v>
      </c>
      <c r="Q122" s="54">
        <v>4</v>
      </c>
      <c r="R122" s="54">
        <f t="shared" si="1"/>
        <v>4</v>
      </c>
      <c r="S122" s="55">
        <f>N122*(1+'PORCENTAJE ECONOMICO'!$D$12)*'PRODUCTOS PACTADOS POSITIVA'!R122</f>
        <v>75239.44</v>
      </c>
      <c r="T122" s="48"/>
      <c r="V122" s="48"/>
    </row>
    <row r="123" spans="1:22" x14ac:dyDescent="0.2">
      <c r="A123" s="111"/>
      <c r="B123" s="54" t="s">
        <v>11</v>
      </c>
      <c r="C123" s="54" t="s">
        <v>2962</v>
      </c>
      <c r="D123" s="54" t="s">
        <v>3219</v>
      </c>
      <c r="E123" s="54"/>
      <c r="F123" s="54"/>
      <c r="G123" s="54" t="s">
        <v>2503</v>
      </c>
      <c r="H123" s="54" t="s">
        <v>3220</v>
      </c>
      <c r="I123" s="54"/>
      <c r="J123" s="54" t="s">
        <v>930</v>
      </c>
      <c r="K123" s="54" t="s">
        <v>3221</v>
      </c>
      <c r="L123" s="54">
        <v>224286</v>
      </c>
      <c r="M123" s="54">
        <v>2</v>
      </c>
      <c r="N123" s="55">
        <v>2126.9499999999998</v>
      </c>
      <c r="O123" s="54" t="s">
        <v>6685</v>
      </c>
      <c r="P123" s="54">
        <v>1680</v>
      </c>
      <c r="Q123" s="54">
        <v>90</v>
      </c>
      <c r="R123" s="54">
        <f t="shared" si="1"/>
        <v>90</v>
      </c>
      <c r="S123" s="55">
        <f>N123*(1+'PORCENTAJE ECONOMICO'!$D$12)*'PRODUCTOS PACTADOS POSITIVA'!R123</f>
        <v>191425.49999999997</v>
      </c>
      <c r="T123" s="48"/>
      <c r="V123" s="48"/>
    </row>
    <row r="124" spans="1:22" x14ac:dyDescent="0.2">
      <c r="A124" s="111"/>
      <c r="B124" s="54" t="s">
        <v>11</v>
      </c>
      <c r="C124" s="54" t="s">
        <v>2966</v>
      </c>
      <c r="D124" s="54" t="s">
        <v>3222</v>
      </c>
      <c r="E124" s="54"/>
      <c r="F124" s="54"/>
      <c r="G124" s="54" t="s">
        <v>2503</v>
      </c>
      <c r="H124" s="54" t="s">
        <v>3223</v>
      </c>
      <c r="I124" s="54"/>
      <c r="J124" s="54" t="s">
        <v>930</v>
      </c>
      <c r="K124" s="54" t="s">
        <v>3224</v>
      </c>
      <c r="L124" s="54">
        <v>224394</v>
      </c>
      <c r="M124" s="54">
        <v>2</v>
      </c>
      <c r="N124" s="55">
        <v>1063.99</v>
      </c>
      <c r="O124" s="54" t="s">
        <v>6685</v>
      </c>
      <c r="P124" s="54">
        <v>10</v>
      </c>
      <c r="Q124" s="54">
        <v>10</v>
      </c>
      <c r="R124" s="54">
        <f t="shared" si="1"/>
        <v>10</v>
      </c>
      <c r="S124" s="55">
        <f>N124*(1+'PORCENTAJE ECONOMICO'!$D$12)*'PRODUCTOS PACTADOS POSITIVA'!R124</f>
        <v>10639.9</v>
      </c>
      <c r="T124" s="48"/>
      <c r="V124" s="48"/>
    </row>
    <row r="125" spans="1:22" x14ac:dyDescent="0.2">
      <c r="A125" s="111"/>
      <c r="B125" s="54" t="s">
        <v>11</v>
      </c>
      <c r="C125" s="54" t="s">
        <v>423</v>
      </c>
      <c r="D125" s="54" t="s">
        <v>4117</v>
      </c>
      <c r="E125" s="54"/>
      <c r="F125" s="54"/>
      <c r="G125" s="54" t="s">
        <v>2684</v>
      </c>
      <c r="H125" s="54" t="s">
        <v>4118</v>
      </c>
      <c r="I125" s="54" t="s">
        <v>13</v>
      </c>
      <c r="J125" s="54" t="s">
        <v>424</v>
      </c>
      <c r="K125" s="54" t="s">
        <v>4119</v>
      </c>
      <c r="L125" s="54">
        <v>224830</v>
      </c>
      <c r="M125" s="54">
        <v>9</v>
      </c>
      <c r="N125" s="55">
        <v>230.72</v>
      </c>
      <c r="O125" s="54" t="s">
        <v>6682</v>
      </c>
      <c r="P125" s="54">
        <v>7275</v>
      </c>
      <c r="Q125" s="54">
        <v>3029</v>
      </c>
      <c r="R125" s="54">
        <f t="shared" si="1"/>
        <v>3029</v>
      </c>
      <c r="S125" s="55">
        <f>N125*(1+'PORCENTAJE ECONOMICO'!$D$12)*'PRODUCTOS PACTADOS POSITIVA'!R125</f>
        <v>698850.88</v>
      </c>
      <c r="T125" s="48"/>
      <c r="V125" s="48"/>
    </row>
    <row r="126" spans="1:22" x14ac:dyDescent="0.2">
      <c r="A126" s="111"/>
      <c r="B126" s="54" t="s">
        <v>11</v>
      </c>
      <c r="C126" s="54" t="s">
        <v>3374</v>
      </c>
      <c r="D126" s="54" t="s">
        <v>597</v>
      </c>
      <c r="E126" s="54"/>
      <c r="F126" s="54"/>
      <c r="G126" s="54" t="s">
        <v>2684</v>
      </c>
      <c r="H126" s="54" t="s">
        <v>3375</v>
      </c>
      <c r="I126" s="54" t="s">
        <v>13</v>
      </c>
      <c r="J126" s="54" t="s">
        <v>598</v>
      </c>
      <c r="K126" s="54" t="s">
        <v>3376</v>
      </c>
      <c r="L126" s="54">
        <v>224929</v>
      </c>
      <c r="M126" s="54">
        <v>3</v>
      </c>
      <c r="N126" s="55">
        <v>1024.8499999999999</v>
      </c>
      <c r="O126" s="54" t="s">
        <v>6687</v>
      </c>
      <c r="P126" s="54">
        <v>1560</v>
      </c>
      <c r="Q126" s="54">
        <v>911</v>
      </c>
      <c r="R126" s="54">
        <f t="shared" si="1"/>
        <v>911</v>
      </c>
      <c r="S126" s="55">
        <f>N126*(1+'PORCENTAJE ECONOMICO'!$D$12)*'PRODUCTOS PACTADOS POSITIVA'!R126</f>
        <v>933638.34999999986</v>
      </c>
      <c r="T126" s="48"/>
      <c r="V126" s="48"/>
    </row>
    <row r="127" spans="1:22" x14ac:dyDescent="0.2">
      <c r="A127" s="111"/>
      <c r="B127" s="54" t="s">
        <v>11</v>
      </c>
      <c r="C127" s="54" t="s">
        <v>4060</v>
      </c>
      <c r="D127" s="54" t="s">
        <v>4061</v>
      </c>
      <c r="E127" s="54"/>
      <c r="F127" s="54"/>
      <c r="G127" s="54" t="s">
        <v>2684</v>
      </c>
      <c r="H127" s="54" t="s">
        <v>4062</v>
      </c>
      <c r="I127" s="54"/>
      <c r="J127" s="54" t="s">
        <v>4063</v>
      </c>
      <c r="K127" s="54" t="s">
        <v>4064</v>
      </c>
      <c r="L127" s="54">
        <v>225393</v>
      </c>
      <c r="M127" s="54">
        <v>2</v>
      </c>
      <c r="N127" s="55">
        <v>3370.16</v>
      </c>
      <c r="O127" s="54" t="s">
        <v>6682</v>
      </c>
      <c r="P127" s="54">
        <v>32</v>
      </c>
      <c r="Q127" s="54">
        <v>53</v>
      </c>
      <c r="R127" s="54">
        <f t="shared" si="1"/>
        <v>53</v>
      </c>
      <c r="S127" s="55">
        <f>N127*(1+'PORCENTAJE ECONOMICO'!$D$12)*'PRODUCTOS PACTADOS POSITIVA'!R127</f>
        <v>178618.47999999998</v>
      </c>
      <c r="T127" s="48"/>
      <c r="V127" s="48"/>
    </row>
    <row r="128" spans="1:22" x14ac:dyDescent="0.2">
      <c r="A128" s="111"/>
      <c r="B128" s="54" t="s">
        <v>11</v>
      </c>
      <c r="C128" s="54" t="s">
        <v>2644</v>
      </c>
      <c r="D128" s="54" t="s">
        <v>2645</v>
      </c>
      <c r="E128" s="54"/>
      <c r="F128" s="54"/>
      <c r="G128" s="54" t="s">
        <v>2503</v>
      </c>
      <c r="H128" s="54" t="s">
        <v>2646</v>
      </c>
      <c r="I128" s="54"/>
      <c r="J128" s="54" t="s">
        <v>175</v>
      </c>
      <c r="K128" s="54" t="s">
        <v>2647</v>
      </c>
      <c r="L128" s="54">
        <v>226058</v>
      </c>
      <c r="M128" s="54">
        <v>1</v>
      </c>
      <c r="N128" s="55">
        <v>2917.99</v>
      </c>
      <c r="O128" s="54" t="s">
        <v>6688</v>
      </c>
      <c r="P128" s="54">
        <v>30</v>
      </c>
      <c r="Q128" s="54">
        <v>300</v>
      </c>
      <c r="R128" s="54">
        <f t="shared" si="1"/>
        <v>300</v>
      </c>
      <c r="S128" s="55">
        <f>N128*(1+'PORCENTAJE ECONOMICO'!$D$12)*'PRODUCTOS PACTADOS POSITIVA'!R128</f>
        <v>875396.99999999988</v>
      </c>
      <c r="T128" s="48"/>
      <c r="V128" s="48"/>
    </row>
    <row r="129" spans="1:22" x14ac:dyDescent="0.2">
      <c r="A129" s="111"/>
      <c r="B129" s="54" t="s">
        <v>11</v>
      </c>
      <c r="C129" s="54" t="s">
        <v>3101</v>
      </c>
      <c r="D129" s="54" t="s">
        <v>3774</v>
      </c>
      <c r="E129" s="54"/>
      <c r="F129" s="54"/>
      <c r="G129" s="54" t="s">
        <v>2684</v>
      </c>
      <c r="H129" s="54" t="s">
        <v>3775</v>
      </c>
      <c r="I129" s="54"/>
      <c r="J129" s="54" t="s">
        <v>51</v>
      </c>
      <c r="K129" s="54" t="s">
        <v>3776</v>
      </c>
      <c r="L129" s="54">
        <v>226438</v>
      </c>
      <c r="M129" s="54">
        <v>4</v>
      </c>
      <c r="N129" s="55">
        <v>72.099999999999994</v>
      </c>
      <c r="O129" s="54" t="s">
        <v>6682</v>
      </c>
      <c r="P129" s="54"/>
      <c r="Q129" s="54">
        <v>7955</v>
      </c>
      <c r="R129" s="54">
        <f t="shared" si="1"/>
        <v>7955</v>
      </c>
      <c r="S129" s="55">
        <f>N129*(1+'PORCENTAJE ECONOMICO'!$D$12)*'PRODUCTOS PACTADOS POSITIVA'!R129</f>
        <v>573555.5</v>
      </c>
      <c r="T129" s="48"/>
      <c r="V129" s="48"/>
    </row>
    <row r="130" spans="1:22" x14ac:dyDescent="0.2">
      <c r="A130" s="111"/>
      <c r="B130" s="54" t="s">
        <v>11</v>
      </c>
      <c r="C130" s="54" t="s">
        <v>3350</v>
      </c>
      <c r="D130" s="54" t="s">
        <v>3351</v>
      </c>
      <c r="E130" s="54"/>
      <c r="F130" s="54"/>
      <c r="G130" s="54" t="s">
        <v>2684</v>
      </c>
      <c r="H130" s="54" t="s">
        <v>3352</v>
      </c>
      <c r="I130" s="54"/>
      <c r="J130" s="54" t="s">
        <v>3353</v>
      </c>
      <c r="K130" s="54" t="s">
        <v>3354</v>
      </c>
      <c r="L130" s="54">
        <v>226859</v>
      </c>
      <c r="M130" s="54">
        <v>3</v>
      </c>
      <c r="N130" s="55">
        <v>164.8</v>
      </c>
      <c r="O130" s="54" t="s">
        <v>6687</v>
      </c>
      <c r="P130" s="54">
        <v>540</v>
      </c>
      <c r="Q130" s="54">
        <v>1350</v>
      </c>
      <c r="R130" s="54">
        <f t="shared" si="1"/>
        <v>1350</v>
      </c>
      <c r="S130" s="55">
        <f>N130*(1+'PORCENTAJE ECONOMICO'!$D$12)*'PRODUCTOS PACTADOS POSITIVA'!R130</f>
        <v>222480.00000000003</v>
      </c>
      <c r="T130" s="48"/>
      <c r="V130" s="48"/>
    </row>
    <row r="131" spans="1:22" x14ac:dyDescent="0.2">
      <c r="A131" s="111"/>
      <c r="B131" s="54" t="s">
        <v>11</v>
      </c>
      <c r="C131" s="54" t="s">
        <v>3681</v>
      </c>
      <c r="D131" s="54" t="s">
        <v>3682</v>
      </c>
      <c r="E131" s="54"/>
      <c r="F131" s="54"/>
      <c r="G131" s="54" t="s">
        <v>2503</v>
      </c>
      <c r="H131" s="54" t="s">
        <v>3683</v>
      </c>
      <c r="I131" s="54"/>
      <c r="J131" s="54" t="s">
        <v>1379</v>
      </c>
      <c r="K131" s="54" t="s">
        <v>3684</v>
      </c>
      <c r="L131" s="54">
        <v>227519</v>
      </c>
      <c r="M131" s="54">
        <v>6</v>
      </c>
      <c r="N131" s="55">
        <v>22661.03</v>
      </c>
      <c r="O131" s="54" t="s">
        <v>6689</v>
      </c>
      <c r="P131" s="54">
        <v>10</v>
      </c>
      <c r="Q131" s="54">
        <v>20</v>
      </c>
      <c r="R131" s="54">
        <f t="shared" si="1"/>
        <v>20</v>
      </c>
      <c r="S131" s="55">
        <f>N131*(1+'PORCENTAJE ECONOMICO'!$D$12)*'PRODUCTOS PACTADOS POSITIVA'!R131</f>
        <v>453220.6</v>
      </c>
      <c r="T131" s="48"/>
      <c r="V131" s="48"/>
    </row>
    <row r="132" spans="1:22" x14ac:dyDescent="0.2">
      <c r="A132" s="111"/>
      <c r="B132" s="54" t="s">
        <v>11</v>
      </c>
      <c r="C132" s="54" t="s">
        <v>2532</v>
      </c>
      <c r="D132" s="54" t="s">
        <v>2533</v>
      </c>
      <c r="E132" s="54"/>
      <c r="F132" s="54"/>
      <c r="G132" s="54" t="s">
        <v>2503</v>
      </c>
      <c r="H132" s="54" t="s">
        <v>2534</v>
      </c>
      <c r="I132" s="54"/>
      <c r="J132" s="54" t="s">
        <v>548</v>
      </c>
      <c r="K132" s="54" t="s">
        <v>2535</v>
      </c>
      <c r="L132" s="54">
        <v>227757</v>
      </c>
      <c r="M132" s="54">
        <v>3</v>
      </c>
      <c r="N132" s="55">
        <v>188.49</v>
      </c>
      <c r="O132" s="54" t="s">
        <v>6684</v>
      </c>
      <c r="P132" s="54">
        <v>974</v>
      </c>
      <c r="Q132" s="54">
        <v>770</v>
      </c>
      <c r="R132" s="54">
        <f t="shared" si="1"/>
        <v>770</v>
      </c>
      <c r="S132" s="55">
        <f>N132*(1+'PORCENTAJE ECONOMICO'!$D$12)*'PRODUCTOS PACTADOS POSITIVA'!R132</f>
        <v>145137.30000000002</v>
      </c>
      <c r="T132" s="48"/>
      <c r="V132" s="48"/>
    </row>
    <row r="133" spans="1:22" x14ac:dyDescent="0.2">
      <c r="A133" s="111"/>
      <c r="B133" s="54" t="s">
        <v>11</v>
      </c>
      <c r="C133" s="54" t="s">
        <v>2526</v>
      </c>
      <c r="D133" s="54" t="s">
        <v>3755</v>
      </c>
      <c r="E133" s="54"/>
      <c r="F133" s="54"/>
      <c r="G133" s="54" t="s">
        <v>2684</v>
      </c>
      <c r="H133" s="54" t="s">
        <v>3761</v>
      </c>
      <c r="I133" s="54"/>
      <c r="J133" s="54" t="s">
        <v>1138</v>
      </c>
      <c r="K133" s="54" t="s">
        <v>3762</v>
      </c>
      <c r="L133" s="54">
        <v>230399</v>
      </c>
      <c r="M133" s="54">
        <v>17</v>
      </c>
      <c r="N133" s="55">
        <v>610.79</v>
      </c>
      <c r="O133" s="54" t="s">
        <v>6682</v>
      </c>
      <c r="P133" s="54">
        <v>10</v>
      </c>
      <c r="Q133" s="54">
        <v>10</v>
      </c>
      <c r="R133" s="54">
        <f t="shared" si="1"/>
        <v>10</v>
      </c>
      <c r="S133" s="55">
        <f>N133*(1+'PORCENTAJE ECONOMICO'!$D$12)*'PRODUCTOS PACTADOS POSITIVA'!R133</f>
        <v>6107.9</v>
      </c>
      <c r="T133" s="48"/>
      <c r="V133" s="48"/>
    </row>
    <row r="134" spans="1:22" x14ac:dyDescent="0.2">
      <c r="A134" s="111"/>
      <c r="B134" s="54" t="s">
        <v>11</v>
      </c>
      <c r="C134" s="54" t="s">
        <v>3051</v>
      </c>
      <c r="D134" s="54" t="s">
        <v>3052</v>
      </c>
      <c r="E134" s="54"/>
      <c r="F134" s="54"/>
      <c r="G134" s="54" t="s">
        <v>2503</v>
      </c>
      <c r="H134" s="54" t="s">
        <v>3053</v>
      </c>
      <c r="I134" s="54"/>
      <c r="J134" s="54" t="s">
        <v>3054</v>
      </c>
      <c r="K134" s="54">
        <v>1980002</v>
      </c>
      <c r="L134" s="54">
        <v>1980002</v>
      </c>
      <c r="M134" s="54"/>
      <c r="N134" s="55">
        <v>2816.02</v>
      </c>
      <c r="O134" s="54" t="s">
        <v>6681</v>
      </c>
      <c r="P134" s="54"/>
      <c r="Q134" s="54">
        <v>180</v>
      </c>
      <c r="R134" s="54">
        <f t="shared" si="1"/>
        <v>180</v>
      </c>
      <c r="S134" s="55">
        <f>N134*(1+'PORCENTAJE ECONOMICO'!$D$12)*'PRODUCTOS PACTADOS POSITIVA'!R134</f>
        <v>506883.6</v>
      </c>
      <c r="T134" s="48"/>
      <c r="V134" s="48"/>
    </row>
    <row r="135" spans="1:22" x14ac:dyDescent="0.2">
      <c r="A135" s="111"/>
      <c r="B135" s="54" t="s">
        <v>11</v>
      </c>
      <c r="C135" s="54" t="s">
        <v>4317</v>
      </c>
      <c r="D135" s="54" t="s">
        <v>4318</v>
      </c>
      <c r="E135" s="54"/>
      <c r="F135" s="54"/>
      <c r="G135" s="54" t="s">
        <v>2684</v>
      </c>
      <c r="H135" s="54" t="s">
        <v>4319</v>
      </c>
      <c r="I135" s="54"/>
      <c r="J135" s="54" t="s">
        <v>4320</v>
      </c>
      <c r="K135" s="54" t="s">
        <v>4539</v>
      </c>
      <c r="L135" s="54">
        <v>1980027</v>
      </c>
      <c r="M135" s="54">
        <v>1</v>
      </c>
      <c r="N135" s="55">
        <v>230.72</v>
      </c>
      <c r="O135" s="54" t="s">
        <v>6682</v>
      </c>
      <c r="P135" s="54">
        <v>30</v>
      </c>
      <c r="Q135" s="54">
        <v>17</v>
      </c>
      <c r="R135" s="54">
        <f t="shared" ref="R135:R198" si="2">AVERAGE(Q135:Q135)</f>
        <v>17</v>
      </c>
      <c r="S135" s="55">
        <f>N135*(1+'PORCENTAJE ECONOMICO'!$D$12)*'PRODUCTOS PACTADOS POSITIVA'!R135</f>
        <v>3922.24</v>
      </c>
      <c r="T135" s="48"/>
      <c r="V135" s="48"/>
    </row>
    <row r="136" spans="1:22" x14ac:dyDescent="0.2">
      <c r="A136" s="111"/>
      <c r="B136" s="54" t="s">
        <v>11</v>
      </c>
      <c r="C136" s="54" t="s">
        <v>2956</v>
      </c>
      <c r="D136" s="54" t="s">
        <v>2957</v>
      </c>
      <c r="E136" s="54"/>
      <c r="F136" s="54"/>
      <c r="G136" s="54" t="s">
        <v>2503</v>
      </c>
      <c r="H136" s="54" t="s">
        <v>744</v>
      </c>
      <c r="I136" s="54" t="s">
        <v>13</v>
      </c>
      <c r="J136" s="54" t="s">
        <v>313</v>
      </c>
      <c r="K136" s="54" t="s">
        <v>2958</v>
      </c>
      <c r="L136" s="54">
        <v>1980110</v>
      </c>
      <c r="M136" s="54">
        <v>9</v>
      </c>
      <c r="N136" s="55">
        <v>7887.74</v>
      </c>
      <c r="O136" s="54" t="s">
        <v>6681</v>
      </c>
      <c r="P136" s="54">
        <v>190</v>
      </c>
      <c r="Q136" s="54">
        <v>65</v>
      </c>
      <c r="R136" s="54">
        <f t="shared" si="2"/>
        <v>65</v>
      </c>
      <c r="S136" s="55">
        <f>N136*(1+'PORCENTAJE ECONOMICO'!$D$12)*'PRODUCTOS PACTADOS POSITIVA'!R136</f>
        <v>512703.1</v>
      </c>
      <c r="T136" s="48"/>
      <c r="V136" s="48"/>
    </row>
    <row r="137" spans="1:22" x14ac:dyDescent="0.2">
      <c r="A137" s="111"/>
      <c r="B137" s="54" t="s">
        <v>11</v>
      </c>
      <c r="C137" s="54" t="s">
        <v>4159</v>
      </c>
      <c r="D137" s="54" t="s">
        <v>4159</v>
      </c>
      <c r="E137" s="54"/>
      <c r="F137" s="54"/>
      <c r="G137" s="54" t="s">
        <v>2684</v>
      </c>
      <c r="H137" s="54" t="s">
        <v>4540</v>
      </c>
      <c r="I137" s="54" t="s">
        <v>13</v>
      </c>
      <c r="J137" s="54" t="s">
        <v>4160</v>
      </c>
      <c r="K137" s="54" t="s">
        <v>4541</v>
      </c>
      <c r="L137" s="54">
        <v>1980496</v>
      </c>
      <c r="M137" s="54"/>
      <c r="N137" s="55">
        <v>118.45</v>
      </c>
      <c r="O137" s="54" t="s">
        <v>6682</v>
      </c>
      <c r="P137" s="54">
        <v>10</v>
      </c>
      <c r="Q137" s="54">
        <v>17</v>
      </c>
      <c r="R137" s="54">
        <f t="shared" si="2"/>
        <v>17</v>
      </c>
      <c r="S137" s="55">
        <f>N137*(1+'PORCENTAJE ECONOMICO'!$D$12)*'PRODUCTOS PACTADOS POSITIVA'!R137</f>
        <v>2013.65</v>
      </c>
      <c r="T137" s="48"/>
      <c r="V137" s="48"/>
    </row>
    <row r="138" spans="1:22" x14ac:dyDescent="0.2">
      <c r="A138" s="111"/>
      <c r="B138" s="54" t="s">
        <v>11</v>
      </c>
      <c r="C138" s="54" t="s">
        <v>3843</v>
      </c>
      <c r="D138" s="54" t="s">
        <v>3844</v>
      </c>
      <c r="E138" s="54"/>
      <c r="F138" s="54"/>
      <c r="G138" s="54" t="s">
        <v>2684</v>
      </c>
      <c r="H138" s="54" t="s">
        <v>3845</v>
      </c>
      <c r="I138" s="54"/>
      <c r="J138" s="54" t="s">
        <v>222</v>
      </c>
      <c r="K138" s="54" t="s">
        <v>3846</v>
      </c>
      <c r="L138" s="54">
        <v>1983590</v>
      </c>
      <c r="M138" s="54">
        <v>1</v>
      </c>
      <c r="N138" s="55">
        <v>2076.48</v>
      </c>
      <c r="O138" s="54" t="s">
        <v>6682</v>
      </c>
      <c r="P138" s="54">
        <v>111</v>
      </c>
      <c r="Q138" s="54">
        <v>58</v>
      </c>
      <c r="R138" s="54">
        <f t="shared" si="2"/>
        <v>58</v>
      </c>
      <c r="S138" s="55">
        <f>N138*(1+'PORCENTAJE ECONOMICO'!$D$12)*'PRODUCTOS PACTADOS POSITIVA'!R138</f>
        <v>120435.84</v>
      </c>
      <c r="T138" s="48"/>
      <c r="V138" s="48"/>
    </row>
    <row r="139" spans="1:22" x14ac:dyDescent="0.2">
      <c r="A139" s="111"/>
      <c r="B139" s="54" t="s">
        <v>11</v>
      </c>
      <c r="C139" s="54" t="s">
        <v>3255</v>
      </c>
      <c r="D139" s="54" t="s">
        <v>4239</v>
      </c>
      <c r="E139" s="54"/>
      <c r="F139" s="54"/>
      <c r="G139" s="54" t="s">
        <v>2684</v>
      </c>
      <c r="H139" s="54" t="s">
        <v>4240</v>
      </c>
      <c r="I139" s="54" t="s">
        <v>13</v>
      </c>
      <c r="J139" s="54" t="s">
        <v>769</v>
      </c>
      <c r="K139" s="54" t="s">
        <v>4241</v>
      </c>
      <c r="L139" s="54">
        <v>1983645</v>
      </c>
      <c r="M139" s="54">
        <v>1</v>
      </c>
      <c r="N139" s="55">
        <v>159.65</v>
      </c>
      <c r="O139" s="54" t="s">
        <v>6682</v>
      </c>
      <c r="P139" s="54">
        <v>10</v>
      </c>
      <c r="Q139" s="54">
        <v>13</v>
      </c>
      <c r="R139" s="54">
        <f t="shared" si="2"/>
        <v>13</v>
      </c>
      <c r="S139" s="55">
        <f>N139*(1+'PORCENTAJE ECONOMICO'!$D$12)*'PRODUCTOS PACTADOS POSITIVA'!R139</f>
        <v>2075.4500000000003</v>
      </c>
      <c r="T139" s="48"/>
      <c r="V139" s="48"/>
    </row>
    <row r="140" spans="1:22" x14ac:dyDescent="0.2">
      <c r="A140" s="111"/>
      <c r="B140" s="54" t="s">
        <v>11</v>
      </c>
      <c r="C140" s="54" t="s">
        <v>53</v>
      </c>
      <c r="D140" s="54" t="s">
        <v>3324</v>
      </c>
      <c r="E140" s="54"/>
      <c r="F140" s="54"/>
      <c r="G140" s="54" t="s">
        <v>2684</v>
      </c>
      <c r="H140" s="54" t="s">
        <v>3325</v>
      </c>
      <c r="I140" s="54" t="s">
        <v>13</v>
      </c>
      <c r="J140" s="54" t="s">
        <v>43</v>
      </c>
      <c r="K140" s="54" t="s">
        <v>4542</v>
      </c>
      <c r="L140" s="54">
        <v>1984368</v>
      </c>
      <c r="M140" s="54">
        <v>1</v>
      </c>
      <c r="N140" s="55">
        <v>267.8</v>
      </c>
      <c r="O140" s="54" t="s">
        <v>6687</v>
      </c>
      <c r="P140" s="54"/>
      <c r="Q140" s="54">
        <v>8363</v>
      </c>
      <c r="R140" s="54">
        <f t="shared" si="2"/>
        <v>8363</v>
      </c>
      <c r="S140" s="55">
        <f>N140*(1+'PORCENTAJE ECONOMICO'!$D$12)*'PRODUCTOS PACTADOS POSITIVA'!R140</f>
        <v>2239611.4</v>
      </c>
      <c r="T140" s="48"/>
      <c r="V140" s="48"/>
    </row>
    <row r="141" spans="1:22" x14ac:dyDescent="0.2">
      <c r="A141" s="111"/>
      <c r="B141" s="54" t="s">
        <v>11</v>
      </c>
      <c r="C141" s="54" t="s">
        <v>53</v>
      </c>
      <c r="D141" s="54" t="s">
        <v>3838</v>
      </c>
      <c r="E141" s="54"/>
      <c r="F141" s="54"/>
      <c r="G141" s="54" t="s">
        <v>2684</v>
      </c>
      <c r="H141" s="54" t="s">
        <v>3841</v>
      </c>
      <c r="I141" s="54"/>
      <c r="J141" s="54" t="s">
        <v>43</v>
      </c>
      <c r="K141" s="54" t="s">
        <v>3842</v>
      </c>
      <c r="L141" s="54">
        <v>1984797</v>
      </c>
      <c r="M141" s="54">
        <v>2</v>
      </c>
      <c r="N141" s="55">
        <v>450.11</v>
      </c>
      <c r="O141" s="54" t="s">
        <v>6682</v>
      </c>
      <c r="P141" s="54"/>
      <c r="Q141" s="54">
        <v>5699</v>
      </c>
      <c r="R141" s="54">
        <f t="shared" si="2"/>
        <v>5699</v>
      </c>
      <c r="S141" s="55">
        <f>N141*(1+'PORCENTAJE ECONOMICO'!$D$12)*'PRODUCTOS PACTADOS POSITIVA'!R141</f>
        <v>2565176.89</v>
      </c>
      <c r="T141" s="48"/>
      <c r="V141" s="48"/>
    </row>
    <row r="142" spans="1:22" x14ac:dyDescent="0.2">
      <c r="A142" s="111"/>
      <c r="B142" s="54" t="s">
        <v>11</v>
      </c>
      <c r="C142" s="54" t="s">
        <v>6571</v>
      </c>
      <c r="D142" s="54" t="s">
        <v>6572</v>
      </c>
      <c r="E142" s="54" t="s">
        <v>6573</v>
      </c>
      <c r="F142" s="54" t="s">
        <v>5030</v>
      </c>
      <c r="G142" s="54" t="s">
        <v>6574</v>
      </c>
      <c r="H142" s="54" t="s">
        <v>1386</v>
      </c>
      <c r="I142" s="54"/>
      <c r="J142" s="54" t="s">
        <v>4400</v>
      </c>
      <c r="K142" s="54" t="s">
        <v>3197</v>
      </c>
      <c r="L142" s="54" t="s">
        <v>6575</v>
      </c>
      <c r="M142" s="54"/>
      <c r="N142" s="55">
        <v>1537.79</v>
      </c>
      <c r="O142" s="54"/>
      <c r="P142" s="54"/>
      <c r="Q142" s="54">
        <v>3</v>
      </c>
      <c r="R142" s="54">
        <f t="shared" si="2"/>
        <v>3</v>
      </c>
      <c r="S142" s="55">
        <f>N142*(1+'PORCENTAJE ECONOMICO'!$D$12)*'PRODUCTOS PACTADOS POSITIVA'!R142</f>
        <v>4613.37</v>
      </c>
      <c r="T142" s="48"/>
      <c r="V142" s="48"/>
    </row>
    <row r="143" spans="1:22" x14ac:dyDescent="0.2">
      <c r="A143" s="111"/>
      <c r="B143" s="54" t="s">
        <v>11</v>
      </c>
      <c r="C143" s="54" t="s">
        <v>4155</v>
      </c>
      <c r="D143" s="54" t="s">
        <v>4156</v>
      </c>
      <c r="E143" s="54"/>
      <c r="F143" s="54"/>
      <c r="G143" s="54" t="s">
        <v>2684</v>
      </c>
      <c r="H143" s="54" t="s">
        <v>4157</v>
      </c>
      <c r="I143" s="54"/>
      <c r="J143" s="54" t="s">
        <v>4158</v>
      </c>
      <c r="K143" s="54" t="s">
        <v>4543</v>
      </c>
      <c r="L143" s="54">
        <v>19900048</v>
      </c>
      <c r="M143" s="54">
        <v>1</v>
      </c>
      <c r="N143" s="55">
        <v>499.55</v>
      </c>
      <c r="O143" s="54" t="s">
        <v>6682</v>
      </c>
      <c r="P143" s="54">
        <v>8</v>
      </c>
      <c r="Q143" s="54">
        <v>14</v>
      </c>
      <c r="R143" s="54">
        <f t="shared" si="2"/>
        <v>14</v>
      </c>
      <c r="S143" s="55">
        <f>N143*(1+'PORCENTAJE ECONOMICO'!$D$12)*'PRODUCTOS PACTADOS POSITIVA'!R143</f>
        <v>6993.7</v>
      </c>
      <c r="T143" s="48"/>
      <c r="V143" s="48"/>
    </row>
    <row r="144" spans="1:22" x14ac:dyDescent="0.2">
      <c r="A144" s="111"/>
      <c r="B144" s="54" t="s">
        <v>11</v>
      </c>
      <c r="C144" s="54" t="s">
        <v>3815</v>
      </c>
      <c r="D144" s="54" t="s">
        <v>3816</v>
      </c>
      <c r="E144" s="54"/>
      <c r="F144" s="54"/>
      <c r="G144" s="54" t="s">
        <v>2684</v>
      </c>
      <c r="H144" s="54" t="s">
        <v>3817</v>
      </c>
      <c r="I144" s="54"/>
      <c r="J144" s="54" t="s">
        <v>3818</v>
      </c>
      <c r="K144" s="54" t="s">
        <v>4544</v>
      </c>
      <c r="L144" s="54">
        <v>19900906</v>
      </c>
      <c r="M144" s="54">
        <v>21</v>
      </c>
      <c r="N144" s="55">
        <v>181.28</v>
      </c>
      <c r="O144" s="54" t="s">
        <v>6682</v>
      </c>
      <c r="P144" s="54">
        <v>2100</v>
      </c>
      <c r="Q144" s="54">
        <v>1020</v>
      </c>
      <c r="R144" s="54">
        <f t="shared" si="2"/>
        <v>1020</v>
      </c>
      <c r="S144" s="55">
        <f>N144*(1+'PORCENTAJE ECONOMICO'!$D$12)*'PRODUCTOS PACTADOS POSITIVA'!R144</f>
        <v>184905.60000000001</v>
      </c>
      <c r="T144" s="48"/>
      <c r="V144" s="48"/>
    </row>
    <row r="145" spans="1:22" x14ac:dyDescent="0.2">
      <c r="A145" s="111"/>
      <c r="B145" s="54" t="s">
        <v>11</v>
      </c>
      <c r="C145" s="54" t="s">
        <v>4329</v>
      </c>
      <c r="D145" s="54" t="s">
        <v>4330</v>
      </c>
      <c r="E145" s="54"/>
      <c r="F145" s="54"/>
      <c r="G145" s="54" t="s">
        <v>2503</v>
      </c>
      <c r="H145" s="54" t="s">
        <v>4331</v>
      </c>
      <c r="I145" s="54"/>
      <c r="J145" s="54" t="s">
        <v>4332</v>
      </c>
      <c r="K145" s="54" t="s">
        <v>4545</v>
      </c>
      <c r="L145" s="54">
        <v>19903033</v>
      </c>
      <c r="M145" s="54">
        <v>3</v>
      </c>
      <c r="N145" s="55">
        <v>1390.5</v>
      </c>
      <c r="O145" s="54" t="s">
        <v>6682</v>
      </c>
      <c r="P145" s="54">
        <v>34270</v>
      </c>
      <c r="Q145" s="54">
        <v>25470</v>
      </c>
      <c r="R145" s="54">
        <f t="shared" si="2"/>
        <v>25470</v>
      </c>
      <c r="S145" s="55">
        <f>N145*(1+'PORCENTAJE ECONOMICO'!$D$12)*'PRODUCTOS PACTADOS POSITIVA'!R145</f>
        <v>35416035</v>
      </c>
      <c r="T145" s="48"/>
      <c r="V145" s="48"/>
    </row>
    <row r="146" spans="1:22" x14ac:dyDescent="0.2">
      <c r="A146" s="111"/>
      <c r="B146" s="54" t="s">
        <v>11</v>
      </c>
      <c r="C146" s="54" t="s">
        <v>4183</v>
      </c>
      <c r="D146" s="54" t="s">
        <v>4178</v>
      </c>
      <c r="E146" s="54"/>
      <c r="F146" s="54"/>
      <c r="G146" s="54" t="s">
        <v>2684</v>
      </c>
      <c r="H146" s="54" t="s">
        <v>4184</v>
      </c>
      <c r="I146" s="54"/>
      <c r="J146" s="54" t="s">
        <v>25</v>
      </c>
      <c r="K146" s="54" t="s">
        <v>4546</v>
      </c>
      <c r="L146" s="54">
        <v>19904176</v>
      </c>
      <c r="M146" s="54">
        <v>1</v>
      </c>
      <c r="N146" s="55">
        <v>399.64</v>
      </c>
      <c r="O146" s="54"/>
      <c r="P146" s="54">
        <v>2003</v>
      </c>
      <c r="Q146" s="54">
        <v>1600</v>
      </c>
      <c r="R146" s="54">
        <f t="shared" si="2"/>
        <v>1600</v>
      </c>
      <c r="S146" s="55">
        <f>N146*(1+'PORCENTAJE ECONOMICO'!$D$12)*'PRODUCTOS PACTADOS POSITIVA'!R146</f>
        <v>639424</v>
      </c>
      <c r="T146" s="48"/>
      <c r="V146" s="48"/>
    </row>
    <row r="147" spans="1:22" x14ac:dyDescent="0.2">
      <c r="A147" s="111"/>
      <c r="B147" s="54" t="s">
        <v>11</v>
      </c>
      <c r="C147" s="54" t="s">
        <v>3039</v>
      </c>
      <c r="D147" s="54" t="s">
        <v>3040</v>
      </c>
      <c r="E147" s="54"/>
      <c r="F147" s="54"/>
      <c r="G147" s="54" t="s">
        <v>2503</v>
      </c>
      <c r="H147" s="54" t="s">
        <v>3041</v>
      </c>
      <c r="I147" s="54"/>
      <c r="J147" s="54" t="s">
        <v>1349</v>
      </c>
      <c r="K147" s="54" t="s">
        <v>4547</v>
      </c>
      <c r="L147" s="54">
        <v>19904833</v>
      </c>
      <c r="M147" s="54">
        <v>3</v>
      </c>
      <c r="N147" s="55">
        <v>5849.37</v>
      </c>
      <c r="O147" s="54" t="s">
        <v>6681</v>
      </c>
      <c r="P147" s="54">
        <v>10</v>
      </c>
      <c r="Q147" s="54">
        <v>12</v>
      </c>
      <c r="R147" s="54">
        <f t="shared" si="2"/>
        <v>12</v>
      </c>
      <c r="S147" s="55">
        <f>N147*(1+'PORCENTAJE ECONOMICO'!$D$12)*'PRODUCTOS PACTADOS POSITIVA'!R147</f>
        <v>70192.44</v>
      </c>
      <c r="T147" s="48"/>
      <c r="V147" s="48"/>
    </row>
    <row r="148" spans="1:22" x14ac:dyDescent="0.2">
      <c r="A148" s="111"/>
      <c r="B148" s="54" t="s">
        <v>11</v>
      </c>
      <c r="C148" s="54" t="s">
        <v>2727</v>
      </c>
      <c r="D148" s="54" t="s">
        <v>2728</v>
      </c>
      <c r="E148" s="54"/>
      <c r="F148" s="54"/>
      <c r="G148" s="54" t="s">
        <v>2503</v>
      </c>
      <c r="H148" s="54" t="s">
        <v>2729</v>
      </c>
      <c r="I148" s="54" t="s">
        <v>13</v>
      </c>
      <c r="J148" s="54" t="s">
        <v>382</v>
      </c>
      <c r="K148" s="54" t="s">
        <v>4548</v>
      </c>
      <c r="L148" s="54">
        <v>19904880</v>
      </c>
      <c r="M148" s="54">
        <v>2</v>
      </c>
      <c r="N148" s="55">
        <v>2696.54</v>
      </c>
      <c r="O148" s="54" t="s">
        <v>6681</v>
      </c>
      <c r="P148" s="54">
        <v>10</v>
      </c>
      <c r="Q148" s="54">
        <v>10</v>
      </c>
      <c r="R148" s="54">
        <f t="shared" si="2"/>
        <v>10</v>
      </c>
      <c r="S148" s="55">
        <f>N148*(1+'PORCENTAJE ECONOMICO'!$D$12)*'PRODUCTOS PACTADOS POSITIVA'!R148</f>
        <v>26965.4</v>
      </c>
      <c r="T148" s="48"/>
      <c r="V148" s="48"/>
    </row>
    <row r="149" spans="1:22" x14ac:dyDescent="0.2">
      <c r="A149" s="111"/>
      <c r="B149" s="54" t="s">
        <v>11</v>
      </c>
      <c r="C149" s="54" t="s">
        <v>2954</v>
      </c>
      <c r="D149" s="54" t="s">
        <v>3356</v>
      </c>
      <c r="E149" s="54"/>
      <c r="F149" s="54"/>
      <c r="G149" s="54" t="s">
        <v>2684</v>
      </c>
      <c r="H149" s="54" t="s">
        <v>3357</v>
      </c>
      <c r="I149" s="54"/>
      <c r="J149" s="54" t="s">
        <v>313</v>
      </c>
      <c r="K149" s="54" t="s">
        <v>4549</v>
      </c>
      <c r="L149" s="54">
        <v>19906196</v>
      </c>
      <c r="M149" s="54">
        <v>6</v>
      </c>
      <c r="N149" s="55">
        <v>92.7</v>
      </c>
      <c r="O149" s="54" t="s">
        <v>6687</v>
      </c>
      <c r="P149" s="54">
        <v>23475</v>
      </c>
      <c r="Q149" s="54">
        <v>11447</v>
      </c>
      <c r="R149" s="54">
        <f t="shared" si="2"/>
        <v>11447</v>
      </c>
      <c r="S149" s="55">
        <f>N149*(1+'PORCENTAJE ECONOMICO'!$D$12)*'PRODUCTOS PACTADOS POSITIVA'!R149</f>
        <v>1061136.9000000001</v>
      </c>
      <c r="T149" s="48"/>
      <c r="V149" s="48"/>
    </row>
    <row r="150" spans="1:22" x14ac:dyDescent="0.2">
      <c r="A150" s="111"/>
      <c r="B150" s="54" t="s">
        <v>11</v>
      </c>
      <c r="C150" s="54" t="s">
        <v>2539</v>
      </c>
      <c r="D150" s="54" t="s">
        <v>2540</v>
      </c>
      <c r="E150" s="54"/>
      <c r="F150" s="54"/>
      <c r="G150" s="54" t="s">
        <v>2503</v>
      </c>
      <c r="H150" s="54" t="s">
        <v>2541</v>
      </c>
      <c r="I150" s="54" t="s">
        <v>13</v>
      </c>
      <c r="J150" s="54" t="s">
        <v>2542</v>
      </c>
      <c r="K150" s="54" t="s">
        <v>4550</v>
      </c>
      <c r="L150" s="54">
        <v>19906224</v>
      </c>
      <c r="M150" s="54">
        <v>3</v>
      </c>
      <c r="N150" s="55">
        <v>23690</v>
      </c>
      <c r="O150" s="54" t="s">
        <v>6684</v>
      </c>
      <c r="P150" s="54">
        <v>64</v>
      </c>
      <c r="Q150" s="54">
        <v>90</v>
      </c>
      <c r="R150" s="54">
        <f t="shared" si="2"/>
        <v>90</v>
      </c>
      <c r="S150" s="55">
        <f>N150*(1+'PORCENTAJE ECONOMICO'!$D$12)*'PRODUCTOS PACTADOS POSITIVA'!R150</f>
        <v>2132100</v>
      </c>
      <c r="T150" s="48"/>
      <c r="V150" s="48"/>
    </row>
    <row r="151" spans="1:22" x14ac:dyDescent="0.2">
      <c r="A151" s="111"/>
      <c r="B151" s="54" t="s">
        <v>11</v>
      </c>
      <c r="C151" s="54" t="s">
        <v>3659</v>
      </c>
      <c r="D151" s="54" t="s">
        <v>3660</v>
      </c>
      <c r="E151" s="54"/>
      <c r="F151" s="54"/>
      <c r="G151" s="54" t="s">
        <v>2503</v>
      </c>
      <c r="H151" s="54" t="s">
        <v>3661</v>
      </c>
      <c r="I151" s="54" t="s">
        <v>13</v>
      </c>
      <c r="J151" s="54" t="s">
        <v>159</v>
      </c>
      <c r="K151" s="54" t="s">
        <v>3662</v>
      </c>
      <c r="L151" s="54">
        <v>19906266</v>
      </c>
      <c r="M151" s="54">
        <v>3</v>
      </c>
      <c r="N151" s="55">
        <v>1654.18</v>
      </c>
      <c r="O151" s="54" t="s">
        <v>6689</v>
      </c>
      <c r="P151" s="54">
        <v>1876</v>
      </c>
      <c r="Q151" s="54">
        <v>2760</v>
      </c>
      <c r="R151" s="54">
        <f t="shared" si="2"/>
        <v>2760</v>
      </c>
      <c r="S151" s="55">
        <f>N151*(1+'PORCENTAJE ECONOMICO'!$D$12)*'PRODUCTOS PACTADOS POSITIVA'!R151</f>
        <v>4565536.8</v>
      </c>
      <c r="T151" s="48"/>
      <c r="V151" s="48"/>
    </row>
    <row r="152" spans="1:22" x14ac:dyDescent="0.2">
      <c r="A152" s="111"/>
      <c r="B152" s="54" t="s">
        <v>11</v>
      </c>
      <c r="C152" s="54" t="s">
        <v>6576</v>
      </c>
      <c r="D152" s="54" t="s">
        <v>2910</v>
      </c>
      <c r="E152" s="54" t="s">
        <v>6577</v>
      </c>
      <c r="F152" s="54" t="s">
        <v>15</v>
      </c>
      <c r="G152" s="54" t="s">
        <v>4929</v>
      </c>
      <c r="H152" s="54" t="s">
        <v>6578</v>
      </c>
      <c r="I152" s="54"/>
      <c r="J152" s="54" t="s">
        <v>25</v>
      </c>
      <c r="K152" s="54" t="s">
        <v>3358</v>
      </c>
      <c r="L152" s="54">
        <v>19906320</v>
      </c>
      <c r="M152" s="54">
        <v>1</v>
      </c>
      <c r="N152" s="55">
        <v>56.65</v>
      </c>
      <c r="O152" s="54"/>
      <c r="P152" s="54">
        <v>8229</v>
      </c>
      <c r="Q152" s="54">
        <v>6691</v>
      </c>
      <c r="R152" s="54">
        <f t="shared" si="2"/>
        <v>6691</v>
      </c>
      <c r="S152" s="55">
        <f>N152*(1+'PORCENTAJE ECONOMICO'!$D$12)*'PRODUCTOS PACTADOS POSITIVA'!R152</f>
        <v>379045.14999999997</v>
      </c>
      <c r="T152" s="48"/>
      <c r="V152" s="48"/>
    </row>
    <row r="153" spans="1:22" x14ac:dyDescent="0.2">
      <c r="A153" s="111"/>
      <c r="B153" s="54" t="s">
        <v>11</v>
      </c>
      <c r="C153" s="54" t="s">
        <v>4198</v>
      </c>
      <c r="D153" s="54" t="s">
        <v>4199</v>
      </c>
      <c r="E153" s="54"/>
      <c r="F153" s="54"/>
      <c r="G153" s="54" t="s">
        <v>2503</v>
      </c>
      <c r="H153" s="54" t="s">
        <v>4200</v>
      </c>
      <c r="I153" s="54"/>
      <c r="J153" s="54" t="s">
        <v>4201</v>
      </c>
      <c r="K153" s="54" t="s">
        <v>4551</v>
      </c>
      <c r="L153" s="54">
        <v>19906379</v>
      </c>
      <c r="M153" s="54">
        <v>3</v>
      </c>
      <c r="N153" s="55">
        <v>3735.81</v>
      </c>
      <c r="O153" s="54" t="s">
        <v>6682</v>
      </c>
      <c r="P153" s="54">
        <v>452</v>
      </c>
      <c r="Q153" s="54">
        <v>256</v>
      </c>
      <c r="R153" s="54">
        <f t="shared" si="2"/>
        <v>256</v>
      </c>
      <c r="S153" s="55">
        <f>N153*(1+'PORCENTAJE ECONOMICO'!$D$12)*'PRODUCTOS PACTADOS POSITIVA'!R153</f>
        <v>956367.35999999999</v>
      </c>
      <c r="T153" s="48"/>
      <c r="V153" s="48"/>
    </row>
    <row r="154" spans="1:22" x14ac:dyDescent="0.2">
      <c r="A154" s="111"/>
      <c r="B154" s="54" t="s">
        <v>11</v>
      </c>
      <c r="C154" s="54" t="s">
        <v>4202</v>
      </c>
      <c r="D154" s="54" t="s">
        <v>4199</v>
      </c>
      <c r="E154" s="54"/>
      <c r="F154" s="54"/>
      <c r="G154" s="54" t="s">
        <v>2503</v>
      </c>
      <c r="H154" s="54" t="s">
        <v>4200</v>
      </c>
      <c r="I154" s="54"/>
      <c r="J154" s="54" t="s">
        <v>4201</v>
      </c>
      <c r="K154" s="54" t="s">
        <v>4552</v>
      </c>
      <c r="L154" s="54">
        <v>19906379</v>
      </c>
      <c r="M154" s="54">
        <v>5</v>
      </c>
      <c r="N154" s="55">
        <v>3735.81</v>
      </c>
      <c r="O154" s="54" t="s">
        <v>6682</v>
      </c>
      <c r="P154" s="54">
        <v>452</v>
      </c>
      <c r="Q154" s="54">
        <v>256</v>
      </c>
      <c r="R154" s="54">
        <f t="shared" si="2"/>
        <v>256</v>
      </c>
      <c r="S154" s="55">
        <f>N154*(1+'PORCENTAJE ECONOMICO'!$D$12)*'PRODUCTOS PACTADOS POSITIVA'!R154</f>
        <v>956367.35999999999</v>
      </c>
      <c r="T154" s="48"/>
      <c r="V154" s="48"/>
    </row>
    <row r="155" spans="1:22" x14ac:dyDescent="0.2">
      <c r="A155" s="111"/>
      <c r="B155" s="54" t="s">
        <v>11</v>
      </c>
      <c r="C155" s="54" t="s">
        <v>3083</v>
      </c>
      <c r="D155" s="54" t="s">
        <v>3084</v>
      </c>
      <c r="E155" s="54"/>
      <c r="F155" s="54"/>
      <c r="G155" s="54" t="s">
        <v>2503</v>
      </c>
      <c r="H155" s="54" t="s">
        <v>3085</v>
      </c>
      <c r="I155" s="54" t="s">
        <v>13</v>
      </c>
      <c r="J155" s="54" t="s">
        <v>3082</v>
      </c>
      <c r="K155" s="54" t="s">
        <v>4553</v>
      </c>
      <c r="L155" s="54">
        <v>19906511</v>
      </c>
      <c r="M155" s="54">
        <v>3</v>
      </c>
      <c r="N155" s="55">
        <v>556.20000000000005</v>
      </c>
      <c r="O155" s="54" t="s">
        <v>6681</v>
      </c>
      <c r="P155" s="54">
        <v>10</v>
      </c>
      <c r="Q155" s="54">
        <v>18</v>
      </c>
      <c r="R155" s="54">
        <f t="shared" si="2"/>
        <v>18</v>
      </c>
      <c r="S155" s="55">
        <f>N155*(1+'PORCENTAJE ECONOMICO'!$D$12)*'PRODUCTOS PACTADOS POSITIVA'!R155</f>
        <v>10011.6</v>
      </c>
      <c r="T155" s="48"/>
      <c r="V155" s="48"/>
    </row>
    <row r="156" spans="1:22" x14ac:dyDescent="0.2">
      <c r="A156" s="111"/>
      <c r="B156" s="54" t="s">
        <v>11</v>
      </c>
      <c r="C156" s="54" t="s">
        <v>4008</v>
      </c>
      <c r="D156" s="54" t="s">
        <v>4009</v>
      </c>
      <c r="E156" s="54"/>
      <c r="F156" s="54"/>
      <c r="G156" s="54" t="s">
        <v>2503</v>
      </c>
      <c r="H156" s="54" t="s">
        <v>4010</v>
      </c>
      <c r="I156" s="54"/>
      <c r="J156" s="54" t="s">
        <v>4011</v>
      </c>
      <c r="K156" s="54" t="s">
        <v>4554</v>
      </c>
      <c r="L156" s="54">
        <v>19906526</v>
      </c>
      <c r="M156" s="54">
        <v>3</v>
      </c>
      <c r="N156" s="55">
        <v>12344.55</v>
      </c>
      <c r="O156" s="54" t="s">
        <v>6682</v>
      </c>
      <c r="P156" s="54">
        <v>31</v>
      </c>
      <c r="Q156" s="54">
        <v>58</v>
      </c>
      <c r="R156" s="54">
        <f t="shared" si="2"/>
        <v>58</v>
      </c>
      <c r="S156" s="55">
        <f>N156*(1+'PORCENTAJE ECONOMICO'!$D$12)*'PRODUCTOS PACTADOS POSITIVA'!R156</f>
        <v>715983.89999999991</v>
      </c>
      <c r="T156" s="48"/>
      <c r="V156" s="48"/>
    </row>
    <row r="157" spans="1:22" x14ac:dyDescent="0.2">
      <c r="A157" s="111"/>
      <c r="B157" s="54" t="s">
        <v>11</v>
      </c>
      <c r="C157" s="54" t="s">
        <v>2954</v>
      </c>
      <c r="D157" s="54" t="s">
        <v>4133</v>
      </c>
      <c r="E157" s="54"/>
      <c r="F157" s="54"/>
      <c r="G157" s="54" t="s">
        <v>2684</v>
      </c>
      <c r="H157" s="54" t="s">
        <v>4134</v>
      </c>
      <c r="I157" s="54" t="s">
        <v>13</v>
      </c>
      <c r="J157" s="54" t="s">
        <v>313</v>
      </c>
      <c r="K157" s="54" t="s">
        <v>4555</v>
      </c>
      <c r="L157" s="54">
        <v>19907426</v>
      </c>
      <c r="M157" s="54">
        <v>6</v>
      </c>
      <c r="N157" s="55">
        <v>100.94</v>
      </c>
      <c r="O157" s="54" t="s">
        <v>6682</v>
      </c>
      <c r="P157" s="54"/>
      <c r="Q157" s="54">
        <v>1523</v>
      </c>
      <c r="R157" s="54">
        <f t="shared" si="2"/>
        <v>1523</v>
      </c>
      <c r="S157" s="55">
        <f>N157*(1+'PORCENTAJE ECONOMICO'!$D$12)*'PRODUCTOS PACTADOS POSITIVA'!R157</f>
        <v>153731.62</v>
      </c>
      <c r="T157" s="48"/>
      <c r="V157" s="48"/>
    </row>
    <row r="158" spans="1:22" x14ac:dyDescent="0.2">
      <c r="A158" s="111"/>
      <c r="B158" s="54" t="s">
        <v>11</v>
      </c>
      <c r="C158" s="54" t="s">
        <v>3709</v>
      </c>
      <c r="D158" s="54" t="s">
        <v>3710</v>
      </c>
      <c r="E158" s="54"/>
      <c r="F158" s="54"/>
      <c r="G158" s="54" t="s">
        <v>2503</v>
      </c>
      <c r="H158" s="54" t="s">
        <v>3711</v>
      </c>
      <c r="I158" s="54" t="s">
        <v>13</v>
      </c>
      <c r="J158" s="54" t="s">
        <v>408</v>
      </c>
      <c r="K158" s="54" t="s">
        <v>3712</v>
      </c>
      <c r="L158" s="54">
        <v>19908056</v>
      </c>
      <c r="M158" s="54">
        <v>2</v>
      </c>
      <c r="N158" s="55">
        <v>1873.57</v>
      </c>
      <c r="O158" s="54" t="s">
        <v>6689</v>
      </c>
      <c r="P158" s="54">
        <v>6791</v>
      </c>
      <c r="Q158" s="54">
        <v>4550</v>
      </c>
      <c r="R158" s="54">
        <f t="shared" si="2"/>
        <v>4550</v>
      </c>
      <c r="S158" s="55">
        <f>N158*(1+'PORCENTAJE ECONOMICO'!$D$12)*'PRODUCTOS PACTADOS POSITIVA'!R158</f>
        <v>8524743.5</v>
      </c>
      <c r="T158" s="48"/>
      <c r="V158" s="48"/>
    </row>
    <row r="159" spans="1:22" x14ac:dyDescent="0.2">
      <c r="A159" s="111"/>
      <c r="B159" s="54" t="s">
        <v>11</v>
      </c>
      <c r="C159" s="54" t="s">
        <v>2727</v>
      </c>
      <c r="D159" s="54" t="s">
        <v>3790</v>
      </c>
      <c r="E159" s="54"/>
      <c r="F159" s="54"/>
      <c r="G159" s="54" t="s">
        <v>2684</v>
      </c>
      <c r="H159" s="54" t="s">
        <v>3791</v>
      </c>
      <c r="I159" s="54" t="s">
        <v>13</v>
      </c>
      <c r="J159" s="54" t="s">
        <v>382</v>
      </c>
      <c r="K159" s="54" t="s">
        <v>3792</v>
      </c>
      <c r="L159" s="54">
        <v>19908144</v>
      </c>
      <c r="M159" s="54">
        <v>3</v>
      </c>
      <c r="N159" s="55">
        <v>963.05</v>
      </c>
      <c r="O159" s="54" t="s">
        <v>6682</v>
      </c>
      <c r="P159" s="54">
        <v>643</v>
      </c>
      <c r="Q159" s="54">
        <v>1410</v>
      </c>
      <c r="R159" s="54">
        <f t="shared" si="2"/>
        <v>1410</v>
      </c>
      <c r="S159" s="55">
        <f>N159*(1+'PORCENTAJE ECONOMICO'!$D$12)*'PRODUCTOS PACTADOS POSITIVA'!R159</f>
        <v>1357900.5</v>
      </c>
      <c r="T159" s="48"/>
      <c r="V159" s="48"/>
    </row>
    <row r="160" spans="1:22" x14ac:dyDescent="0.2">
      <c r="A160" s="111"/>
      <c r="B160" s="54" t="s">
        <v>11</v>
      </c>
      <c r="C160" s="54" t="s">
        <v>3542</v>
      </c>
      <c r="D160" s="54" t="s">
        <v>3543</v>
      </c>
      <c r="E160" s="54"/>
      <c r="F160" s="54"/>
      <c r="G160" s="54" t="s">
        <v>2684</v>
      </c>
      <c r="H160" s="54" t="s">
        <v>3544</v>
      </c>
      <c r="I160" s="54" t="s">
        <v>13</v>
      </c>
      <c r="J160" s="54" t="s">
        <v>316</v>
      </c>
      <c r="K160" s="54" t="s">
        <v>3545</v>
      </c>
      <c r="L160" s="54">
        <v>19908244</v>
      </c>
      <c r="M160" s="54">
        <v>5</v>
      </c>
      <c r="N160" s="55">
        <v>1376.5023000000001</v>
      </c>
      <c r="O160" s="54" t="s">
        <v>6683</v>
      </c>
      <c r="P160" s="54">
        <v>22221</v>
      </c>
      <c r="Q160" s="54">
        <v>16909</v>
      </c>
      <c r="R160" s="54">
        <f t="shared" si="2"/>
        <v>16909</v>
      </c>
      <c r="S160" s="55">
        <f>N160*(1+'PORCENTAJE ECONOMICO'!$D$12)*'PRODUCTOS PACTADOS POSITIVA'!R160</f>
        <v>23275277.390700001</v>
      </c>
      <c r="T160" s="48"/>
      <c r="V160" s="48"/>
    </row>
    <row r="161" spans="1:22" x14ac:dyDescent="0.2">
      <c r="A161" s="111"/>
      <c r="B161" s="54" t="s">
        <v>11</v>
      </c>
      <c r="C161" s="54" t="s">
        <v>3042</v>
      </c>
      <c r="D161" s="54" t="s">
        <v>3043</v>
      </c>
      <c r="E161" s="54"/>
      <c r="F161" s="54"/>
      <c r="G161" s="54" t="s">
        <v>2503</v>
      </c>
      <c r="H161" s="54" t="s">
        <v>3044</v>
      </c>
      <c r="I161" s="54" t="s">
        <v>13</v>
      </c>
      <c r="J161" s="54" t="s">
        <v>2763</v>
      </c>
      <c r="K161" s="54">
        <v>19911414</v>
      </c>
      <c r="L161" s="54">
        <v>19911414</v>
      </c>
      <c r="M161" s="54"/>
      <c r="N161" s="55">
        <v>596.37</v>
      </c>
      <c r="O161" s="54" t="s">
        <v>6681</v>
      </c>
      <c r="P161" s="54">
        <v>870</v>
      </c>
      <c r="Q161" s="54">
        <v>90</v>
      </c>
      <c r="R161" s="54">
        <f t="shared" si="2"/>
        <v>90</v>
      </c>
      <c r="S161" s="55">
        <f>N161*(1+'PORCENTAJE ECONOMICO'!$D$12)*'PRODUCTOS PACTADOS POSITIVA'!R161</f>
        <v>53673.3</v>
      </c>
      <c r="T161" s="48"/>
      <c r="V161" s="48"/>
    </row>
    <row r="162" spans="1:22" x14ac:dyDescent="0.2">
      <c r="A162" s="111"/>
      <c r="B162" s="54" t="s">
        <v>11</v>
      </c>
      <c r="C162" s="54" t="s">
        <v>3823</v>
      </c>
      <c r="D162" s="54" t="s">
        <v>3824</v>
      </c>
      <c r="E162" s="54"/>
      <c r="F162" s="54"/>
      <c r="G162" s="54" t="s">
        <v>2503</v>
      </c>
      <c r="H162" s="54" t="s">
        <v>3825</v>
      </c>
      <c r="I162" s="54"/>
      <c r="J162" s="54" t="s">
        <v>3826</v>
      </c>
      <c r="K162" s="54" t="s">
        <v>3827</v>
      </c>
      <c r="L162" s="54">
        <v>19912966</v>
      </c>
      <c r="M162" s="54">
        <v>7</v>
      </c>
      <c r="N162" s="55">
        <v>295.61</v>
      </c>
      <c r="O162" s="54" t="s">
        <v>6682</v>
      </c>
      <c r="P162" s="54">
        <v>1508</v>
      </c>
      <c r="Q162" s="54">
        <v>1430</v>
      </c>
      <c r="R162" s="54">
        <f t="shared" si="2"/>
        <v>1430</v>
      </c>
      <c r="S162" s="55">
        <f>N162*(1+'PORCENTAJE ECONOMICO'!$D$12)*'PRODUCTOS PACTADOS POSITIVA'!R162</f>
        <v>422722.30000000005</v>
      </c>
      <c r="T162" s="48"/>
      <c r="V162" s="48"/>
    </row>
    <row r="163" spans="1:22" x14ac:dyDescent="0.2">
      <c r="A163" s="111"/>
      <c r="B163" s="54" t="s">
        <v>11</v>
      </c>
      <c r="C163" s="54" t="s">
        <v>2785</v>
      </c>
      <c r="D163" s="54" t="s">
        <v>2786</v>
      </c>
      <c r="E163" s="54"/>
      <c r="F163" s="54"/>
      <c r="G163" s="54" t="s">
        <v>2684</v>
      </c>
      <c r="H163" s="54" t="s">
        <v>2787</v>
      </c>
      <c r="I163" s="54" t="s">
        <v>13</v>
      </c>
      <c r="J163" s="54" t="s">
        <v>455</v>
      </c>
      <c r="K163" s="54" t="s">
        <v>2788</v>
      </c>
      <c r="L163" s="54">
        <v>19912977</v>
      </c>
      <c r="M163" s="54">
        <v>2</v>
      </c>
      <c r="N163" s="55">
        <v>1483.2</v>
      </c>
      <c r="O163" s="54" t="s">
        <v>6681</v>
      </c>
      <c r="P163" s="54">
        <v>10</v>
      </c>
      <c r="Q163" s="54">
        <v>18</v>
      </c>
      <c r="R163" s="54">
        <f t="shared" si="2"/>
        <v>18</v>
      </c>
      <c r="S163" s="55">
        <f>N163*(1+'PORCENTAJE ECONOMICO'!$D$12)*'PRODUCTOS PACTADOS POSITIVA'!R163</f>
        <v>26697.600000000002</v>
      </c>
      <c r="T163" s="48"/>
      <c r="V163" s="48"/>
    </row>
    <row r="164" spans="1:22" x14ac:dyDescent="0.2">
      <c r="A164" s="111"/>
      <c r="B164" s="54" t="s">
        <v>11</v>
      </c>
      <c r="C164" s="54" t="s">
        <v>2727</v>
      </c>
      <c r="D164" s="54" t="s">
        <v>3301</v>
      </c>
      <c r="E164" s="54"/>
      <c r="F164" s="54"/>
      <c r="G164" s="54" t="s">
        <v>2684</v>
      </c>
      <c r="H164" s="54" t="s">
        <v>3302</v>
      </c>
      <c r="I164" s="54" t="s">
        <v>13</v>
      </c>
      <c r="J164" s="54" t="s">
        <v>382</v>
      </c>
      <c r="K164" s="54" t="s">
        <v>3303</v>
      </c>
      <c r="L164" s="54">
        <v>19913750</v>
      </c>
      <c r="M164" s="54">
        <v>1</v>
      </c>
      <c r="N164" s="55">
        <v>98.88</v>
      </c>
      <c r="O164" s="54" t="s">
        <v>6687</v>
      </c>
      <c r="P164" s="54">
        <v>10</v>
      </c>
      <c r="Q164" s="54">
        <v>19</v>
      </c>
      <c r="R164" s="54">
        <f t="shared" si="2"/>
        <v>19</v>
      </c>
      <c r="S164" s="55">
        <f>N164*(1+'PORCENTAJE ECONOMICO'!$D$12)*'PRODUCTOS PACTADOS POSITIVA'!R164</f>
        <v>1878.7199999999998</v>
      </c>
      <c r="T164" s="48"/>
      <c r="V164" s="48"/>
    </row>
    <row r="165" spans="1:22" x14ac:dyDescent="0.2">
      <c r="A165" s="111"/>
      <c r="B165" s="54" t="s">
        <v>11</v>
      </c>
      <c r="C165" s="54" t="s">
        <v>3039</v>
      </c>
      <c r="D165" s="54" t="s">
        <v>3039</v>
      </c>
      <c r="E165" s="54"/>
      <c r="F165" s="54"/>
      <c r="G165" s="54" t="s">
        <v>2684</v>
      </c>
      <c r="H165" s="54" t="s">
        <v>3273</v>
      </c>
      <c r="I165" s="54" t="s">
        <v>13</v>
      </c>
      <c r="J165" s="54" t="s">
        <v>1349</v>
      </c>
      <c r="K165" s="54" t="s">
        <v>3274</v>
      </c>
      <c r="L165" s="54">
        <v>19914377</v>
      </c>
      <c r="M165" s="54">
        <v>3</v>
      </c>
      <c r="N165" s="55">
        <v>142.13999999999999</v>
      </c>
      <c r="O165" s="54" t="s">
        <v>6685</v>
      </c>
      <c r="P165" s="54">
        <v>10</v>
      </c>
      <c r="Q165" s="54">
        <v>11</v>
      </c>
      <c r="R165" s="54">
        <f t="shared" si="2"/>
        <v>11</v>
      </c>
      <c r="S165" s="55">
        <f>N165*(1+'PORCENTAJE ECONOMICO'!$D$12)*'PRODUCTOS PACTADOS POSITIVA'!R165</f>
        <v>1563.54</v>
      </c>
      <c r="T165" s="48"/>
      <c r="V165" s="48"/>
    </row>
    <row r="166" spans="1:22" x14ac:dyDescent="0.2">
      <c r="A166" s="111"/>
      <c r="B166" s="54" t="s">
        <v>11</v>
      </c>
      <c r="C166" s="54" t="s">
        <v>4074</v>
      </c>
      <c r="D166" s="54" t="s">
        <v>4068</v>
      </c>
      <c r="E166" s="54"/>
      <c r="F166" s="54"/>
      <c r="G166" s="54" t="s">
        <v>2684</v>
      </c>
      <c r="H166" s="54" t="s">
        <v>4075</v>
      </c>
      <c r="I166" s="54" t="s">
        <v>13</v>
      </c>
      <c r="J166" s="54" t="s">
        <v>65</v>
      </c>
      <c r="K166" s="54" t="s">
        <v>4556</v>
      </c>
      <c r="L166" s="54">
        <v>19914680</v>
      </c>
      <c r="M166" s="54">
        <v>9</v>
      </c>
      <c r="N166" s="55">
        <v>161.71</v>
      </c>
      <c r="O166" s="54" t="s">
        <v>6682</v>
      </c>
      <c r="P166" s="54">
        <v>10</v>
      </c>
      <c r="Q166" s="54">
        <v>20</v>
      </c>
      <c r="R166" s="54">
        <f t="shared" si="2"/>
        <v>20</v>
      </c>
      <c r="S166" s="55">
        <f>N166*(1+'PORCENTAJE ECONOMICO'!$D$12)*'PRODUCTOS PACTADOS POSITIVA'!R166</f>
        <v>3234.2000000000003</v>
      </c>
      <c r="T166" s="48"/>
      <c r="V166" s="48"/>
    </row>
    <row r="167" spans="1:22" x14ac:dyDescent="0.2">
      <c r="A167" s="111"/>
      <c r="B167" s="54" t="s">
        <v>11</v>
      </c>
      <c r="C167" s="54" t="s">
        <v>3122</v>
      </c>
      <c r="D167" s="54" t="s">
        <v>3852</v>
      </c>
      <c r="E167" s="54"/>
      <c r="F167" s="54"/>
      <c r="G167" s="54" t="s">
        <v>2684</v>
      </c>
      <c r="H167" s="54" t="s">
        <v>74</v>
      </c>
      <c r="I167" s="54" t="s">
        <v>13</v>
      </c>
      <c r="J167" s="54" t="s">
        <v>75</v>
      </c>
      <c r="K167" s="54" t="s">
        <v>76</v>
      </c>
      <c r="L167" s="54">
        <v>19914681</v>
      </c>
      <c r="M167" s="54">
        <v>1</v>
      </c>
      <c r="N167" s="55">
        <v>261.62</v>
      </c>
      <c r="O167" s="54" t="s">
        <v>6682</v>
      </c>
      <c r="P167" s="54">
        <v>35943</v>
      </c>
      <c r="Q167" s="54">
        <v>32195</v>
      </c>
      <c r="R167" s="54">
        <f t="shared" si="2"/>
        <v>32195</v>
      </c>
      <c r="S167" s="55">
        <f>N167*(1+'PORCENTAJE ECONOMICO'!$D$12)*'PRODUCTOS PACTADOS POSITIVA'!R167</f>
        <v>8422855.9000000004</v>
      </c>
      <c r="T167" s="48"/>
      <c r="V167" s="48"/>
    </row>
    <row r="168" spans="1:22" x14ac:dyDescent="0.2">
      <c r="A168" s="111"/>
      <c r="B168" s="54" t="s">
        <v>11</v>
      </c>
      <c r="C168" s="54" t="s">
        <v>3851</v>
      </c>
      <c r="D168" s="54" t="s">
        <v>3852</v>
      </c>
      <c r="E168" s="54"/>
      <c r="F168" s="54"/>
      <c r="G168" s="54" t="s">
        <v>2684</v>
      </c>
      <c r="H168" s="54" t="s">
        <v>3853</v>
      </c>
      <c r="I168" s="54" t="s">
        <v>13</v>
      </c>
      <c r="J168" s="54" t="s">
        <v>75</v>
      </c>
      <c r="K168" s="54" t="s">
        <v>3854</v>
      </c>
      <c r="L168" s="54">
        <v>19914682</v>
      </c>
      <c r="M168" s="54">
        <v>2</v>
      </c>
      <c r="N168" s="55">
        <v>130.81</v>
      </c>
      <c r="O168" s="54" t="s">
        <v>6682</v>
      </c>
      <c r="P168" s="54"/>
      <c r="Q168" s="54">
        <v>270</v>
      </c>
      <c r="R168" s="54">
        <f t="shared" si="2"/>
        <v>270</v>
      </c>
      <c r="S168" s="55">
        <f>N168*(1+'PORCENTAJE ECONOMICO'!$D$12)*'PRODUCTOS PACTADOS POSITIVA'!R168</f>
        <v>35318.699999999997</v>
      </c>
      <c r="T168" s="48"/>
      <c r="V168" s="48"/>
    </row>
    <row r="169" spans="1:22" x14ac:dyDescent="0.2">
      <c r="A169" s="111"/>
      <c r="B169" s="54" t="s">
        <v>11</v>
      </c>
      <c r="C169" s="54" t="s">
        <v>2865</v>
      </c>
      <c r="D169" s="54" t="s">
        <v>1273</v>
      </c>
      <c r="E169" s="54"/>
      <c r="F169" s="54"/>
      <c r="G169" s="54" t="s">
        <v>2503</v>
      </c>
      <c r="H169" s="54" t="s">
        <v>1274</v>
      </c>
      <c r="I169" s="54" t="s">
        <v>13</v>
      </c>
      <c r="J169" s="54" t="s">
        <v>1275</v>
      </c>
      <c r="K169" s="54" t="s">
        <v>2866</v>
      </c>
      <c r="L169" s="54">
        <v>19915479</v>
      </c>
      <c r="M169" s="54">
        <v>12</v>
      </c>
      <c r="N169" s="55">
        <v>2137.25</v>
      </c>
      <c r="O169" s="54" t="s">
        <v>6681</v>
      </c>
      <c r="P169" s="54"/>
      <c r="Q169" s="54">
        <v>120</v>
      </c>
      <c r="R169" s="54">
        <f t="shared" si="2"/>
        <v>120</v>
      </c>
      <c r="S169" s="55">
        <f>N169*(1+'PORCENTAJE ECONOMICO'!$D$12)*'PRODUCTOS PACTADOS POSITIVA'!R169</f>
        <v>256470</v>
      </c>
      <c r="T169" s="48"/>
      <c r="V169" s="48"/>
    </row>
    <row r="170" spans="1:22" x14ac:dyDescent="0.2">
      <c r="A170" s="111"/>
      <c r="B170" s="54" t="s">
        <v>11</v>
      </c>
      <c r="C170" s="54" t="s">
        <v>3457</v>
      </c>
      <c r="D170" s="54" t="s">
        <v>551</v>
      </c>
      <c r="E170" s="54"/>
      <c r="F170" s="54"/>
      <c r="G170" s="54" t="s">
        <v>2503</v>
      </c>
      <c r="H170" s="54" t="s">
        <v>552</v>
      </c>
      <c r="I170" s="54" t="s">
        <v>13</v>
      </c>
      <c r="J170" s="54" t="s">
        <v>216</v>
      </c>
      <c r="K170" s="54" t="s">
        <v>3458</v>
      </c>
      <c r="L170" s="54">
        <v>19915484</v>
      </c>
      <c r="M170" s="54">
        <v>9</v>
      </c>
      <c r="N170" s="55">
        <v>131.84</v>
      </c>
      <c r="O170" s="54" t="s">
        <v>6686</v>
      </c>
      <c r="P170" s="54">
        <v>3660</v>
      </c>
      <c r="Q170" s="54">
        <v>1865</v>
      </c>
      <c r="R170" s="54">
        <f t="shared" si="2"/>
        <v>1865</v>
      </c>
      <c r="S170" s="55">
        <f>N170*(1+'PORCENTAJE ECONOMICO'!$D$12)*'PRODUCTOS PACTADOS POSITIVA'!R170</f>
        <v>245881.60000000001</v>
      </c>
      <c r="T170" s="48"/>
      <c r="V170" s="48"/>
    </row>
    <row r="171" spans="1:22" x14ac:dyDescent="0.2">
      <c r="A171" s="111"/>
      <c r="B171" s="54" t="s">
        <v>11</v>
      </c>
      <c r="C171" s="54" t="s">
        <v>3210</v>
      </c>
      <c r="D171" s="54" t="s">
        <v>3211</v>
      </c>
      <c r="E171" s="54"/>
      <c r="F171" s="54"/>
      <c r="G171" s="54" t="s">
        <v>2684</v>
      </c>
      <c r="H171" s="54" t="s">
        <v>3212</v>
      </c>
      <c r="I171" s="54" t="s">
        <v>13</v>
      </c>
      <c r="J171" s="54" t="s">
        <v>3213</v>
      </c>
      <c r="K171" s="54" t="s">
        <v>3214</v>
      </c>
      <c r="L171" s="54">
        <v>19920205</v>
      </c>
      <c r="M171" s="54">
        <v>5</v>
      </c>
      <c r="N171" s="55">
        <v>238.96</v>
      </c>
      <c r="O171" s="54" t="s">
        <v>6685</v>
      </c>
      <c r="P171" s="54">
        <v>10</v>
      </c>
      <c r="Q171" s="54">
        <v>11</v>
      </c>
      <c r="R171" s="54">
        <f t="shared" si="2"/>
        <v>11</v>
      </c>
      <c r="S171" s="55">
        <f>N171*(1+'PORCENTAJE ECONOMICO'!$D$12)*'PRODUCTOS PACTADOS POSITIVA'!R171</f>
        <v>2628.56</v>
      </c>
      <c r="T171" s="48"/>
      <c r="V171" s="48"/>
    </row>
    <row r="172" spans="1:22" x14ac:dyDescent="0.2">
      <c r="A172" s="111"/>
      <c r="B172" s="54" t="s">
        <v>11</v>
      </c>
      <c r="C172" s="54" t="s">
        <v>3377</v>
      </c>
      <c r="D172" s="54" t="s">
        <v>1401</v>
      </c>
      <c r="E172" s="54"/>
      <c r="F172" s="54"/>
      <c r="G172" s="54" t="s">
        <v>2503</v>
      </c>
      <c r="H172" s="54" t="s">
        <v>3378</v>
      </c>
      <c r="I172" s="54" t="s">
        <v>13</v>
      </c>
      <c r="J172" s="54" t="s">
        <v>598</v>
      </c>
      <c r="K172" s="54" t="s">
        <v>3379</v>
      </c>
      <c r="L172" s="54">
        <v>19921486</v>
      </c>
      <c r="M172" s="54">
        <v>10</v>
      </c>
      <c r="N172" s="55">
        <v>4758.6000000000004</v>
      </c>
      <c r="O172" s="54" t="s">
        <v>6687</v>
      </c>
      <c r="P172" s="54">
        <v>232</v>
      </c>
      <c r="Q172" s="54">
        <v>14</v>
      </c>
      <c r="R172" s="54">
        <f t="shared" si="2"/>
        <v>14</v>
      </c>
      <c r="S172" s="55">
        <f>N172*(1+'PORCENTAJE ECONOMICO'!$D$12)*'PRODUCTOS PACTADOS POSITIVA'!R172</f>
        <v>66620.400000000009</v>
      </c>
      <c r="T172" s="48"/>
      <c r="V172" s="48"/>
    </row>
    <row r="173" spans="1:22" x14ac:dyDescent="0.2">
      <c r="A173" s="111"/>
      <c r="B173" s="54" t="s">
        <v>11</v>
      </c>
      <c r="C173" s="54" t="s">
        <v>2509</v>
      </c>
      <c r="D173" s="54" t="s">
        <v>2512</v>
      </c>
      <c r="E173" s="54"/>
      <c r="F173" s="54"/>
      <c r="G173" s="54" t="s">
        <v>2503</v>
      </c>
      <c r="H173" s="54" t="s">
        <v>2510</v>
      </c>
      <c r="I173" s="54" t="s">
        <v>13</v>
      </c>
      <c r="J173" s="54" t="s">
        <v>46</v>
      </c>
      <c r="K173" s="54" t="s">
        <v>2513</v>
      </c>
      <c r="L173" s="54">
        <v>19925329</v>
      </c>
      <c r="M173" s="54">
        <v>3</v>
      </c>
      <c r="N173" s="55">
        <v>316.20999999999998</v>
      </c>
      <c r="O173" s="54" t="s">
        <v>6684</v>
      </c>
      <c r="P173" s="54">
        <v>36849</v>
      </c>
      <c r="Q173" s="54">
        <v>23650</v>
      </c>
      <c r="R173" s="54">
        <f t="shared" si="2"/>
        <v>23650</v>
      </c>
      <c r="S173" s="55">
        <f>N173*(1+'PORCENTAJE ECONOMICO'!$D$12)*'PRODUCTOS PACTADOS POSITIVA'!R173</f>
        <v>7478366.4999999991</v>
      </c>
      <c r="T173" s="48"/>
      <c r="V173" s="48"/>
    </row>
    <row r="174" spans="1:22" x14ac:dyDescent="0.2">
      <c r="A174" s="111"/>
      <c r="B174" s="54" t="s">
        <v>11</v>
      </c>
      <c r="C174" s="54" t="s">
        <v>2509</v>
      </c>
      <c r="D174" s="54" t="s">
        <v>149</v>
      </c>
      <c r="E174" s="54"/>
      <c r="F174" s="54"/>
      <c r="G174" s="54" t="s">
        <v>2503</v>
      </c>
      <c r="H174" s="54" t="s">
        <v>2510</v>
      </c>
      <c r="I174" s="54" t="s">
        <v>13</v>
      </c>
      <c r="J174" s="54" t="s">
        <v>46</v>
      </c>
      <c r="K174" s="54" t="s">
        <v>2511</v>
      </c>
      <c r="L174" s="54">
        <v>19925329</v>
      </c>
      <c r="M174" s="54">
        <v>4</v>
      </c>
      <c r="N174" s="55">
        <v>316.20999999999998</v>
      </c>
      <c r="O174" s="54" t="s">
        <v>6684</v>
      </c>
      <c r="P174" s="54">
        <v>36849</v>
      </c>
      <c r="Q174" s="54">
        <v>23650</v>
      </c>
      <c r="R174" s="54">
        <f t="shared" si="2"/>
        <v>23650</v>
      </c>
      <c r="S174" s="55">
        <f>N174*(1+'PORCENTAJE ECONOMICO'!$D$12)*'PRODUCTOS PACTADOS POSITIVA'!R174</f>
        <v>7478366.4999999991</v>
      </c>
      <c r="T174" s="48"/>
      <c r="V174" s="48"/>
    </row>
    <row r="175" spans="1:22" x14ac:dyDescent="0.2">
      <c r="A175" s="111"/>
      <c r="B175" s="54" t="s">
        <v>11</v>
      </c>
      <c r="C175" s="54" t="s">
        <v>3546</v>
      </c>
      <c r="D175" s="54" t="s">
        <v>3547</v>
      </c>
      <c r="E175" s="54"/>
      <c r="F175" s="54"/>
      <c r="G175" s="54" t="s">
        <v>2684</v>
      </c>
      <c r="H175" s="54" t="s">
        <v>3548</v>
      </c>
      <c r="I175" s="54" t="s">
        <v>13</v>
      </c>
      <c r="J175" s="54" t="s">
        <v>1310</v>
      </c>
      <c r="K175" s="54" t="s">
        <v>3549</v>
      </c>
      <c r="L175" s="54">
        <v>19925588</v>
      </c>
      <c r="M175" s="54">
        <v>4</v>
      </c>
      <c r="N175" s="55">
        <v>1269.2175</v>
      </c>
      <c r="O175" s="54" t="s">
        <v>6683</v>
      </c>
      <c r="P175" s="54">
        <v>30</v>
      </c>
      <c r="Q175" s="54">
        <v>60</v>
      </c>
      <c r="R175" s="54">
        <f t="shared" si="2"/>
        <v>60</v>
      </c>
      <c r="S175" s="55">
        <f>N175*(1+'PORCENTAJE ECONOMICO'!$D$12)*'PRODUCTOS PACTADOS POSITIVA'!R175</f>
        <v>76153.05</v>
      </c>
      <c r="T175" s="48"/>
      <c r="V175" s="48"/>
    </row>
    <row r="176" spans="1:22" x14ac:dyDescent="0.2">
      <c r="A176" s="111"/>
      <c r="B176" s="54" t="s">
        <v>11</v>
      </c>
      <c r="C176" s="54" t="s">
        <v>3649</v>
      </c>
      <c r="D176" s="54" t="s">
        <v>4557</v>
      </c>
      <c r="E176" s="54"/>
      <c r="F176" s="54"/>
      <c r="G176" s="54" t="s">
        <v>2684</v>
      </c>
      <c r="H176" s="54" t="s">
        <v>3650</v>
      </c>
      <c r="I176" s="54" t="s">
        <v>13</v>
      </c>
      <c r="J176" s="54" t="s">
        <v>694</v>
      </c>
      <c r="K176" s="54" t="s">
        <v>3651</v>
      </c>
      <c r="L176" s="54">
        <v>19926482</v>
      </c>
      <c r="M176" s="54">
        <v>7</v>
      </c>
      <c r="N176" s="55">
        <v>359.47</v>
      </c>
      <c r="O176" s="54" t="s">
        <v>6683</v>
      </c>
      <c r="P176" s="54">
        <v>10</v>
      </c>
      <c r="Q176" s="54">
        <v>18</v>
      </c>
      <c r="R176" s="54">
        <f t="shared" si="2"/>
        <v>18</v>
      </c>
      <c r="S176" s="55">
        <f>N176*(1+'PORCENTAJE ECONOMICO'!$D$12)*'PRODUCTOS PACTADOS POSITIVA'!R176</f>
        <v>6470.4600000000009</v>
      </c>
      <c r="T176" s="48"/>
      <c r="V176" s="48"/>
    </row>
    <row r="177" spans="1:22" x14ac:dyDescent="0.2">
      <c r="A177" s="111"/>
      <c r="B177" s="54" t="s">
        <v>11</v>
      </c>
      <c r="C177" s="54" t="s">
        <v>3652</v>
      </c>
      <c r="D177" s="54" t="s">
        <v>4558</v>
      </c>
      <c r="E177" s="54"/>
      <c r="F177" s="54"/>
      <c r="G177" s="54" t="s">
        <v>2684</v>
      </c>
      <c r="H177" s="54" t="s">
        <v>3653</v>
      </c>
      <c r="I177" s="54" t="s">
        <v>13</v>
      </c>
      <c r="J177" s="54" t="s">
        <v>694</v>
      </c>
      <c r="K177" s="54" t="s">
        <v>3654</v>
      </c>
      <c r="L177" s="54">
        <v>19926483</v>
      </c>
      <c r="M177" s="54">
        <v>7</v>
      </c>
      <c r="N177" s="55">
        <v>718.94</v>
      </c>
      <c r="O177" s="54"/>
      <c r="P177" s="54">
        <v>60</v>
      </c>
      <c r="Q177" s="54">
        <v>84</v>
      </c>
      <c r="R177" s="54">
        <f t="shared" si="2"/>
        <v>84</v>
      </c>
      <c r="S177" s="55">
        <f>N177*(1+'PORCENTAJE ECONOMICO'!$D$12)*'PRODUCTOS PACTADOS POSITIVA'!R177</f>
        <v>60390.960000000006</v>
      </c>
      <c r="T177" s="48"/>
      <c r="V177" s="48"/>
    </row>
    <row r="178" spans="1:22" x14ac:dyDescent="0.2">
      <c r="A178" s="111"/>
      <c r="B178" s="54" t="s">
        <v>11</v>
      </c>
      <c r="C178" s="54" t="s">
        <v>3122</v>
      </c>
      <c r="D178" s="54" t="s">
        <v>3123</v>
      </c>
      <c r="E178" s="54"/>
      <c r="F178" s="54"/>
      <c r="G178" s="54" t="s">
        <v>2684</v>
      </c>
      <c r="H178" s="54" t="s">
        <v>3124</v>
      </c>
      <c r="I178" s="54" t="s">
        <v>13</v>
      </c>
      <c r="J178" s="54" t="s">
        <v>75</v>
      </c>
      <c r="K178" s="54" t="s">
        <v>3125</v>
      </c>
      <c r="L178" s="54">
        <v>19926701</v>
      </c>
      <c r="M178" s="54">
        <v>1</v>
      </c>
      <c r="N178" s="55">
        <v>515</v>
      </c>
      <c r="O178" s="54" t="s">
        <v>6685</v>
      </c>
      <c r="P178" s="54"/>
      <c r="Q178" s="54">
        <v>2376</v>
      </c>
      <c r="R178" s="54">
        <f t="shared" si="2"/>
        <v>2376</v>
      </c>
      <c r="S178" s="55">
        <f>N178*(1+'PORCENTAJE ECONOMICO'!$D$12)*'PRODUCTOS PACTADOS POSITIVA'!R178</f>
        <v>1223640</v>
      </c>
      <c r="T178" s="48"/>
      <c r="V178" s="48"/>
    </row>
    <row r="179" spans="1:22" x14ac:dyDescent="0.2">
      <c r="A179" s="111"/>
      <c r="B179" s="54" t="s">
        <v>11</v>
      </c>
      <c r="C179" s="54" t="s">
        <v>2966</v>
      </c>
      <c r="D179" s="54" t="s">
        <v>2967</v>
      </c>
      <c r="E179" s="54"/>
      <c r="F179" s="54"/>
      <c r="G179" s="54" t="s">
        <v>2503</v>
      </c>
      <c r="H179" s="54" t="s">
        <v>2968</v>
      </c>
      <c r="I179" s="54" t="s">
        <v>13</v>
      </c>
      <c r="J179" s="54" t="s">
        <v>930</v>
      </c>
      <c r="K179" s="54" t="s">
        <v>2969</v>
      </c>
      <c r="L179" s="54">
        <v>19926715</v>
      </c>
      <c r="M179" s="54">
        <v>3</v>
      </c>
      <c r="N179" s="55">
        <v>949.66</v>
      </c>
      <c r="O179" s="54" t="s">
        <v>6681</v>
      </c>
      <c r="P179" s="54">
        <v>10</v>
      </c>
      <c r="Q179" s="54">
        <v>11</v>
      </c>
      <c r="R179" s="54">
        <f t="shared" si="2"/>
        <v>11</v>
      </c>
      <c r="S179" s="55">
        <f>N179*(1+'PORCENTAJE ECONOMICO'!$D$12)*'PRODUCTOS PACTADOS POSITIVA'!R179</f>
        <v>10446.26</v>
      </c>
      <c r="T179" s="48"/>
      <c r="V179" s="48"/>
    </row>
    <row r="180" spans="1:22" x14ac:dyDescent="0.2">
      <c r="A180" s="111"/>
      <c r="B180" s="54" t="s">
        <v>11</v>
      </c>
      <c r="C180" s="54" t="s">
        <v>2962</v>
      </c>
      <c r="D180" s="54" t="s">
        <v>2963</v>
      </c>
      <c r="E180" s="54"/>
      <c r="F180" s="54"/>
      <c r="G180" s="54" t="s">
        <v>2503</v>
      </c>
      <c r="H180" s="54" t="s">
        <v>2964</v>
      </c>
      <c r="I180" s="54" t="s">
        <v>13</v>
      </c>
      <c r="J180" s="54" t="s">
        <v>930</v>
      </c>
      <c r="K180" s="54" t="s">
        <v>2965</v>
      </c>
      <c r="L180" s="54">
        <v>19926716</v>
      </c>
      <c r="M180" s="54">
        <v>3</v>
      </c>
      <c r="N180" s="55">
        <v>1899.32</v>
      </c>
      <c r="O180" s="54" t="s">
        <v>6681</v>
      </c>
      <c r="P180" s="54">
        <v>10</v>
      </c>
      <c r="Q180" s="54">
        <v>15</v>
      </c>
      <c r="R180" s="54">
        <f t="shared" si="2"/>
        <v>15</v>
      </c>
      <c r="S180" s="55">
        <f>N180*(1+'PORCENTAJE ECONOMICO'!$D$12)*'PRODUCTOS PACTADOS POSITIVA'!R180</f>
        <v>28489.8</v>
      </c>
      <c r="T180" s="48"/>
      <c r="V180" s="48"/>
    </row>
    <row r="181" spans="1:22" x14ac:dyDescent="0.2">
      <c r="A181" s="111"/>
      <c r="B181" s="54" t="s">
        <v>11</v>
      </c>
      <c r="C181" s="54" t="s">
        <v>3198</v>
      </c>
      <c r="D181" s="54" t="s">
        <v>3199</v>
      </c>
      <c r="E181" s="54"/>
      <c r="F181" s="54"/>
      <c r="G181" s="54" t="s">
        <v>2684</v>
      </c>
      <c r="H181" s="54" t="s">
        <v>3200</v>
      </c>
      <c r="I181" s="54" t="s">
        <v>13</v>
      </c>
      <c r="J181" s="54" t="s">
        <v>3201</v>
      </c>
      <c r="K181" s="54" t="s">
        <v>3202</v>
      </c>
      <c r="L181" s="54">
        <v>19926736</v>
      </c>
      <c r="M181" s="54">
        <v>1</v>
      </c>
      <c r="N181" s="55">
        <v>81.37</v>
      </c>
      <c r="O181" s="54" t="s">
        <v>6685</v>
      </c>
      <c r="P181" s="54">
        <v>10</v>
      </c>
      <c r="Q181" s="54">
        <v>17</v>
      </c>
      <c r="R181" s="54">
        <f t="shared" si="2"/>
        <v>17</v>
      </c>
      <c r="S181" s="55">
        <f>N181*(1+'PORCENTAJE ECONOMICO'!$D$12)*'PRODUCTOS PACTADOS POSITIVA'!R181</f>
        <v>1383.29</v>
      </c>
      <c r="T181" s="48"/>
      <c r="V181" s="48"/>
    </row>
    <row r="182" spans="1:22" x14ac:dyDescent="0.2">
      <c r="A182" s="111"/>
      <c r="B182" s="54" t="s">
        <v>11</v>
      </c>
      <c r="C182" s="54" t="s">
        <v>3702</v>
      </c>
      <c r="D182" s="54" t="s">
        <v>3702</v>
      </c>
      <c r="E182" s="54"/>
      <c r="F182" s="54"/>
      <c r="G182" s="54" t="s">
        <v>2503</v>
      </c>
      <c r="H182" s="54" t="s">
        <v>3703</v>
      </c>
      <c r="I182" s="54"/>
      <c r="J182" s="54" t="s">
        <v>3704</v>
      </c>
      <c r="K182" s="54" t="s">
        <v>3705</v>
      </c>
      <c r="L182" s="54">
        <v>19927154</v>
      </c>
      <c r="M182" s="54">
        <v>7</v>
      </c>
      <c r="N182" s="55">
        <v>350.2</v>
      </c>
      <c r="O182" s="54" t="s">
        <v>6689</v>
      </c>
      <c r="P182" s="54">
        <v>185</v>
      </c>
      <c r="Q182" s="54">
        <v>123</v>
      </c>
      <c r="R182" s="54">
        <f t="shared" si="2"/>
        <v>123</v>
      </c>
      <c r="S182" s="55">
        <f>N182*(1+'PORCENTAJE ECONOMICO'!$D$12)*'PRODUCTOS PACTADOS POSITIVA'!R182</f>
        <v>43074.6</v>
      </c>
      <c r="T182" s="48"/>
      <c r="V182" s="48"/>
    </row>
    <row r="183" spans="1:22" x14ac:dyDescent="0.2">
      <c r="A183" s="111"/>
      <c r="B183" s="54" t="s">
        <v>11</v>
      </c>
      <c r="C183" s="54" t="s">
        <v>3489</v>
      </c>
      <c r="D183" s="54" t="s">
        <v>3490</v>
      </c>
      <c r="E183" s="54"/>
      <c r="F183" s="54"/>
      <c r="G183" s="54" t="s">
        <v>2684</v>
      </c>
      <c r="H183" s="54" t="s">
        <v>3491</v>
      </c>
      <c r="I183" s="54"/>
      <c r="J183" s="54" t="s">
        <v>3492</v>
      </c>
      <c r="K183" s="54" t="s">
        <v>3493</v>
      </c>
      <c r="L183" s="54">
        <v>19928205</v>
      </c>
      <c r="M183" s="54">
        <v>3</v>
      </c>
      <c r="N183" s="55">
        <v>463.5</v>
      </c>
      <c r="O183" s="54" t="s">
        <v>6686</v>
      </c>
      <c r="P183" s="54">
        <v>10</v>
      </c>
      <c r="Q183" s="54">
        <v>15</v>
      </c>
      <c r="R183" s="54">
        <f t="shared" si="2"/>
        <v>15</v>
      </c>
      <c r="S183" s="55">
        <f>N183*(1+'PORCENTAJE ECONOMICO'!$D$12)*'PRODUCTOS PACTADOS POSITIVA'!R183</f>
        <v>6952.5</v>
      </c>
      <c r="T183" s="48"/>
      <c r="V183" s="48"/>
    </row>
    <row r="184" spans="1:22" x14ac:dyDescent="0.2">
      <c r="A184" s="111"/>
      <c r="B184" s="54" t="s">
        <v>11</v>
      </c>
      <c r="C184" s="54" t="s">
        <v>4284</v>
      </c>
      <c r="D184" s="54" t="s">
        <v>4284</v>
      </c>
      <c r="E184" s="54"/>
      <c r="F184" s="54"/>
      <c r="G184" s="54" t="s">
        <v>2684</v>
      </c>
      <c r="H184" s="54" t="s">
        <v>4286</v>
      </c>
      <c r="I184" s="54"/>
      <c r="J184" s="54" t="s">
        <v>77</v>
      </c>
      <c r="K184" s="54" t="s">
        <v>4287</v>
      </c>
      <c r="L184" s="54">
        <v>19928496</v>
      </c>
      <c r="M184" s="54">
        <v>1</v>
      </c>
      <c r="N184" s="55">
        <v>390.37</v>
      </c>
      <c r="O184" s="54" t="s">
        <v>6682</v>
      </c>
      <c r="P184" s="54"/>
      <c r="Q184" s="54">
        <v>1860</v>
      </c>
      <c r="R184" s="54">
        <f t="shared" si="2"/>
        <v>1860</v>
      </c>
      <c r="S184" s="55">
        <f>N184*(1+'PORCENTAJE ECONOMICO'!$D$12)*'PRODUCTOS PACTADOS POSITIVA'!R184</f>
        <v>726088.2</v>
      </c>
      <c r="T184" s="48"/>
      <c r="V184" s="48"/>
    </row>
    <row r="185" spans="1:22" x14ac:dyDescent="0.2">
      <c r="A185" s="111"/>
      <c r="B185" s="54" t="s">
        <v>11</v>
      </c>
      <c r="C185" s="54" t="s">
        <v>3730</v>
      </c>
      <c r="D185" s="54" t="s">
        <v>3730</v>
      </c>
      <c r="E185" s="54"/>
      <c r="F185" s="54"/>
      <c r="G185" s="54" t="s">
        <v>2684</v>
      </c>
      <c r="H185" s="54" t="s">
        <v>4288</v>
      </c>
      <c r="I185" s="54" t="s">
        <v>13</v>
      </c>
      <c r="J185" s="54" t="s">
        <v>77</v>
      </c>
      <c r="K185" s="54" t="s">
        <v>4289</v>
      </c>
      <c r="L185" s="54">
        <v>19928497</v>
      </c>
      <c r="M185" s="54">
        <v>3</v>
      </c>
      <c r="N185" s="55">
        <v>341.96</v>
      </c>
      <c r="O185" s="54" t="s">
        <v>6682</v>
      </c>
      <c r="P185" s="54"/>
      <c r="Q185" s="54">
        <v>12939</v>
      </c>
      <c r="R185" s="54">
        <f t="shared" si="2"/>
        <v>12939</v>
      </c>
      <c r="S185" s="55">
        <f>N185*(1+'PORCENTAJE ECONOMICO'!$D$12)*'PRODUCTOS PACTADOS POSITIVA'!R185</f>
        <v>4424620.4399999995</v>
      </c>
      <c r="T185" s="48"/>
      <c r="V185" s="48"/>
    </row>
    <row r="186" spans="1:22" x14ac:dyDescent="0.2">
      <c r="A186" s="111"/>
      <c r="B186" s="54" t="s">
        <v>11</v>
      </c>
      <c r="C186" s="54" t="s">
        <v>3685</v>
      </c>
      <c r="D186" s="54" t="s">
        <v>3686</v>
      </c>
      <c r="E186" s="54"/>
      <c r="F186" s="54"/>
      <c r="G186" s="54" t="s">
        <v>2503</v>
      </c>
      <c r="H186" s="54" t="s">
        <v>3687</v>
      </c>
      <c r="I186" s="54"/>
      <c r="J186" s="54" t="s">
        <v>1316</v>
      </c>
      <c r="K186" s="54" t="s">
        <v>3688</v>
      </c>
      <c r="L186" s="54">
        <v>19928855</v>
      </c>
      <c r="M186" s="54">
        <v>1</v>
      </c>
      <c r="N186" s="55">
        <v>145516.34</v>
      </c>
      <c r="O186" s="54" t="s">
        <v>6689</v>
      </c>
      <c r="P186" s="54">
        <v>223</v>
      </c>
      <c r="Q186" s="54">
        <v>67</v>
      </c>
      <c r="R186" s="54">
        <f t="shared" si="2"/>
        <v>67</v>
      </c>
      <c r="S186" s="55">
        <f>N186*(1+'PORCENTAJE ECONOMICO'!$D$12)*'PRODUCTOS PACTADOS POSITIVA'!R186</f>
        <v>9749594.7799999993</v>
      </c>
      <c r="T186" s="48"/>
      <c r="V186" s="48"/>
    </row>
    <row r="187" spans="1:22" x14ac:dyDescent="0.2">
      <c r="A187" s="111"/>
      <c r="B187" s="54" t="s">
        <v>11</v>
      </c>
      <c r="C187" s="54" t="s">
        <v>53</v>
      </c>
      <c r="D187" s="54" t="s">
        <v>3119</v>
      </c>
      <c r="E187" s="54"/>
      <c r="F187" s="54"/>
      <c r="G187" s="54" t="s">
        <v>2684</v>
      </c>
      <c r="H187" s="54" t="s">
        <v>3120</v>
      </c>
      <c r="I187" s="54" t="s">
        <v>13</v>
      </c>
      <c r="J187" s="54" t="s">
        <v>43</v>
      </c>
      <c r="K187" s="54" t="s">
        <v>3121</v>
      </c>
      <c r="L187" s="54">
        <v>19929856</v>
      </c>
      <c r="M187" s="54">
        <v>4</v>
      </c>
      <c r="N187" s="55">
        <v>257.5</v>
      </c>
      <c r="O187" s="54"/>
      <c r="P187" s="54"/>
      <c r="Q187" s="54">
        <v>14415</v>
      </c>
      <c r="R187" s="54">
        <f t="shared" si="2"/>
        <v>14415</v>
      </c>
      <c r="S187" s="55">
        <f>N187*(1+'PORCENTAJE ECONOMICO'!$D$12)*'PRODUCTOS PACTADOS POSITIVA'!R187</f>
        <v>3711862.5</v>
      </c>
      <c r="T187" s="48"/>
      <c r="V187" s="48"/>
    </row>
    <row r="188" spans="1:22" x14ac:dyDescent="0.2">
      <c r="A188" s="111"/>
      <c r="B188" s="54" t="s">
        <v>11</v>
      </c>
      <c r="C188" s="54" t="s">
        <v>3459</v>
      </c>
      <c r="D188" s="54" t="s">
        <v>3460</v>
      </c>
      <c r="E188" s="54"/>
      <c r="F188" s="54"/>
      <c r="G188" s="54" t="s">
        <v>2503</v>
      </c>
      <c r="H188" s="54" t="s">
        <v>3461</v>
      </c>
      <c r="I188" s="54"/>
      <c r="J188" s="54" t="s">
        <v>216</v>
      </c>
      <c r="K188" s="54" t="s">
        <v>3462</v>
      </c>
      <c r="L188" s="54">
        <v>19929866</v>
      </c>
      <c r="M188" s="54">
        <v>8</v>
      </c>
      <c r="N188" s="55">
        <v>271.92</v>
      </c>
      <c r="O188" s="54" t="s">
        <v>6686</v>
      </c>
      <c r="P188" s="54">
        <v>3405</v>
      </c>
      <c r="Q188" s="54">
        <v>2400</v>
      </c>
      <c r="R188" s="54">
        <f t="shared" si="2"/>
        <v>2400</v>
      </c>
      <c r="S188" s="55">
        <f>N188*(1+'PORCENTAJE ECONOMICO'!$D$12)*'PRODUCTOS PACTADOS POSITIVA'!R188</f>
        <v>652608</v>
      </c>
      <c r="T188" s="48"/>
      <c r="V188" s="48"/>
    </row>
    <row r="189" spans="1:22" x14ac:dyDescent="0.2">
      <c r="A189" s="111"/>
      <c r="B189" s="54" t="s">
        <v>11</v>
      </c>
      <c r="C189" s="54" t="s">
        <v>2932</v>
      </c>
      <c r="D189" s="54" t="s">
        <v>2933</v>
      </c>
      <c r="E189" s="54"/>
      <c r="F189" s="54"/>
      <c r="G189" s="54" t="s">
        <v>2503</v>
      </c>
      <c r="H189" s="54" t="s">
        <v>2934</v>
      </c>
      <c r="I189" s="54" t="s">
        <v>13</v>
      </c>
      <c r="J189" s="54" t="s">
        <v>678</v>
      </c>
      <c r="K189" s="54" t="s">
        <v>4559</v>
      </c>
      <c r="L189" s="54">
        <v>19930428</v>
      </c>
      <c r="M189" s="54">
        <v>2</v>
      </c>
      <c r="N189" s="55">
        <v>719.97</v>
      </c>
      <c r="O189" s="54" t="s">
        <v>6681</v>
      </c>
      <c r="P189" s="54">
        <v>10</v>
      </c>
      <c r="Q189" s="54">
        <v>14</v>
      </c>
      <c r="R189" s="54">
        <f t="shared" si="2"/>
        <v>14</v>
      </c>
      <c r="S189" s="55">
        <f>N189*(1+'PORCENTAJE ECONOMICO'!$D$12)*'PRODUCTOS PACTADOS POSITIVA'!R189</f>
        <v>10079.58</v>
      </c>
      <c r="T189" s="48"/>
      <c r="V189" s="48"/>
    </row>
    <row r="190" spans="1:22" x14ac:dyDescent="0.2">
      <c r="A190" s="111"/>
      <c r="B190" s="54" t="s">
        <v>11</v>
      </c>
      <c r="C190" s="54" t="s">
        <v>2938</v>
      </c>
      <c r="D190" s="54" t="s">
        <v>2939</v>
      </c>
      <c r="E190" s="54"/>
      <c r="F190" s="54"/>
      <c r="G190" s="54" t="s">
        <v>2503</v>
      </c>
      <c r="H190" s="54" t="s">
        <v>2940</v>
      </c>
      <c r="I190" s="54" t="s">
        <v>13</v>
      </c>
      <c r="J190" s="54" t="s">
        <v>678</v>
      </c>
      <c r="K190" s="54" t="s">
        <v>4560</v>
      </c>
      <c r="L190" s="54">
        <v>19930429</v>
      </c>
      <c r="M190" s="54">
        <v>1</v>
      </c>
      <c r="N190" s="55">
        <v>831.21</v>
      </c>
      <c r="O190" s="54" t="s">
        <v>6681</v>
      </c>
      <c r="P190" s="54">
        <v>10</v>
      </c>
      <c r="Q190" s="54">
        <v>12</v>
      </c>
      <c r="R190" s="54">
        <f t="shared" si="2"/>
        <v>12</v>
      </c>
      <c r="S190" s="55">
        <f>N190*(1+'PORCENTAJE ECONOMICO'!$D$12)*'PRODUCTOS PACTADOS POSITIVA'!R190</f>
        <v>9974.52</v>
      </c>
      <c r="T190" s="48"/>
      <c r="V190" s="48"/>
    </row>
    <row r="191" spans="1:22" x14ac:dyDescent="0.2">
      <c r="A191" s="111"/>
      <c r="B191" s="54" t="s">
        <v>11</v>
      </c>
      <c r="C191" s="54" t="s">
        <v>2935</v>
      </c>
      <c r="D191" s="54" t="s">
        <v>2936</v>
      </c>
      <c r="E191" s="54"/>
      <c r="F191" s="54"/>
      <c r="G191" s="54" t="s">
        <v>2503</v>
      </c>
      <c r="H191" s="54" t="s">
        <v>2937</v>
      </c>
      <c r="I191" s="54" t="s">
        <v>13</v>
      </c>
      <c r="J191" s="54" t="s">
        <v>678</v>
      </c>
      <c r="K191" s="54" t="s">
        <v>4561</v>
      </c>
      <c r="L191" s="54">
        <v>19930431</v>
      </c>
      <c r="M191" s="54">
        <v>1</v>
      </c>
      <c r="N191" s="55">
        <v>981.59</v>
      </c>
      <c r="O191" s="54" t="s">
        <v>6681</v>
      </c>
      <c r="P191" s="54">
        <v>10</v>
      </c>
      <c r="Q191" s="54">
        <v>10</v>
      </c>
      <c r="R191" s="54">
        <f t="shared" si="2"/>
        <v>10</v>
      </c>
      <c r="S191" s="55">
        <f>N191*(1+'PORCENTAJE ECONOMICO'!$D$12)*'PRODUCTOS PACTADOS POSITIVA'!R191</f>
        <v>9815.9</v>
      </c>
      <c r="T191" s="48"/>
      <c r="V191" s="48"/>
    </row>
    <row r="192" spans="1:22" x14ac:dyDescent="0.2">
      <c r="A192" s="111"/>
      <c r="B192" s="54" t="s">
        <v>11</v>
      </c>
      <c r="C192" s="54" t="s">
        <v>2961</v>
      </c>
      <c r="D192" s="54" t="s">
        <v>1271</v>
      </c>
      <c r="E192" s="54"/>
      <c r="F192" s="54"/>
      <c r="G192" s="54" t="s">
        <v>2503</v>
      </c>
      <c r="H192" s="54" t="s">
        <v>1272</v>
      </c>
      <c r="I192" s="54" t="s">
        <v>13</v>
      </c>
      <c r="J192" s="54" t="s">
        <v>806</v>
      </c>
      <c r="K192" s="54" t="s">
        <v>4562</v>
      </c>
      <c r="L192" s="54">
        <v>19930439</v>
      </c>
      <c r="M192" s="54">
        <v>9</v>
      </c>
      <c r="N192" s="55">
        <v>39388.230000000003</v>
      </c>
      <c r="O192" s="54" t="s">
        <v>6681</v>
      </c>
      <c r="P192" s="54">
        <v>1</v>
      </c>
      <c r="Q192" s="54">
        <v>2</v>
      </c>
      <c r="R192" s="54">
        <f t="shared" si="2"/>
        <v>2</v>
      </c>
      <c r="S192" s="55">
        <f>N192*(1+'PORCENTAJE ECONOMICO'!$D$12)*'PRODUCTOS PACTADOS POSITIVA'!R192</f>
        <v>78776.460000000006</v>
      </c>
      <c r="T192" s="48"/>
      <c r="V192" s="48"/>
    </row>
    <row r="193" spans="1:22" x14ac:dyDescent="0.2">
      <c r="A193" s="111"/>
      <c r="B193" s="54" t="s">
        <v>11</v>
      </c>
      <c r="C193" s="54" t="s">
        <v>4215</v>
      </c>
      <c r="D193" s="54" t="s">
        <v>4216</v>
      </c>
      <c r="E193" s="54"/>
      <c r="F193" s="54"/>
      <c r="G193" s="54" t="s">
        <v>2503</v>
      </c>
      <c r="H193" s="54" t="s">
        <v>4217</v>
      </c>
      <c r="I193" s="54"/>
      <c r="J193" s="54" t="s">
        <v>408</v>
      </c>
      <c r="K193" s="54" t="s">
        <v>4563</v>
      </c>
      <c r="L193" s="54">
        <v>19930572</v>
      </c>
      <c r="M193" s="54">
        <v>2</v>
      </c>
      <c r="N193" s="55">
        <v>878.59</v>
      </c>
      <c r="O193" s="54" t="s">
        <v>6682</v>
      </c>
      <c r="P193" s="54">
        <v>270</v>
      </c>
      <c r="Q193" s="54">
        <v>459</v>
      </c>
      <c r="R193" s="54">
        <f t="shared" si="2"/>
        <v>459</v>
      </c>
      <c r="S193" s="55">
        <f>N193*(1+'PORCENTAJE ECONOMICO'!$D$12)*'PRODUCTOS PACTADOS POSITIVA'!R193</f>
        <v>403272.81</v>
      </c>
      <c r="T193" s="48"/>
      <c r="V193" s="48"/>
    </row>
    <row r="194" spans="1:22" x14ac:dyDescent="0.2">
      <c r="A194" s="111"/>
      <c r="B194" s="54" t="s">
        <v>11</v>
      </c>
      <c r="C194" s="54" t="s">
        <v>3763</v>
      </c>
      <c r="D194" s="54" t="s">
        <v>4564</v>
      </c>
      <c r="E194" s="54"/>
      <c r="F194" s="54"/>
      <c r="G194" s="54" t="s">
        <v>2684</v>
      </c>
      <c r="H194" s="54" t="s">
        <v>3764</v>
      </c>
      <c r="I194" s="54" t="s">
        <v>13</v>
      </c>
      <c r="J194" s="54" t="s">
        <v>215</v>
      </c>
      <c r="K194" s="54" t="s">
        <v>4565</v>
      </c>
      <c r="L194" s="54">
        <v>19930573</v>
      </c>
      <c r="M194" s="54">
        <v>9</v>
      </c>
      <c r="N194" s="55">
        <v>61.8</v>
      </c>
      <c r="O194" s="54" t="s">
        <v>6682</v>
      </c>
      <c r="P194" s="54">
        <v>465</v>
      </c>
      <c r="Q194" s="54">
        <v>295</v>
      </c>
      <c r="R194" s="54">
        <f t="shared" si="2"/>
        <v>295</v>
      </c>
      <c r="S194" s="55">
        <f>N194*(1+'PORCENTAJE ECONOMICO'!$D$12)*'PRODUCTOS PACTADOS POSITIVA'!R194</f>
        <v>18231</v>
      </c>
      <c r="T194" s="48"/>
      <c r="V194" s="48"/>
    </row>
    <row r="195" spans="1:22" x14ac:dyDescent="0.2">
      <c r="A195" s="111"/>
      <c r="B195" s="54" t="s">
        <v>11</v>
      </c>
      <c r="C195" s="54" t="s">
        <v>3331</v>
      </c>
      <c r="D195" s="54" t="s">
        <v>3332</v>
      </c>
      <c r="E195" s="54"/>
      <c r="F195" s="54"/>
      <c r="G195" s="54" t="s">
        <v>2684</v>
      </c>
      <c r="H195" s="54" t="s">
        <v>3333</v>
      </c>
      <c r="I195" s="54" t="s">
        <v>13</v>
      </c>
      <c r="J195" s="54" t="s">
        <v>381</v>
      </c>
      <c r="K195" s="54" t="s">
        <v>3334</v>
      </c>
      <c r="L195" s="54">
        <v>19930858</v>
      </c>
      <c r="M195" s="54">
        <v>1</v>
      </c>
      <c r="N195" s="55">
        <v>262.64999999999998</v>
      </c>
      <c r="O195" s="54" t="s">
        <v>6687</v>
      </c>
      <c r="P195" s="54">
        <v>3660</v>
      </c>
      <c r="Q195" s="54">
        <v>1763</v>
      </c>
      <c r="R195" s="54">
        <f t="shared" si="2"/>
        <v>1763</v>
      </c>
      <c r="S195" s="55">
        <f>N195*(1+'PORCENTAJE ECONOMICO'!$D$12)*'PRODUCTOS PACTADOS POSITIVA'!R195</f>
        <v>463051.94999999995</v>
      </c>
      <c r="T195" s="48"/>
      <c r="V195" s="48"/>
    </row>
    <row r="196" spans="1:22" x14ac:dyDescent="0.2">
      <c r="A196" s="111"/>
      <c r="B196" s="54" t="s">
        <v>11</v>
      </c>
      <c r="C196" s="54" t="s">
        <v>2526</v>
      </c>
      <c r="D196" s="54" t="s">
        <v>2527</v>
      </c>
      <c r="E196" s="54"/>
      <c r="F196" s="54"/>
      <c r="G196" s="54" t="s">
        <v>2503</v>
      </c>
      <c r="H196" s="54" t="s">
        <v>2528</v>
      </c>
      <c r="I196" s="54" t="s">
        <v>13</v>
      </c>
      <c r="J196" s="54" t="s">
        <v>1138</v>
      </c>
      <c r="K196" s="54" t="s">
        <v>4566</v>
      </c>
      <c r="L196" s="54">
        <v>19930982</v>
      </c>
      <c r="M196" s="54">
        <v>4</v>
      </c>
      <c r="N196" s="55">
        <v>941.42</v>
      </c>
      <c r="O196" s="54" t="s">
        <v>6684</v>
      </c>
      <c r="P196" s="54">
        <v>10</v>
      </c>
      <c r="Q196" s="54">
        <v>10</v>
      </c>
      <c r="R196" s="54">
        <f t="shared" si="2"/>
        <v>10</v>
      </c>
      <c r="S196" s="55">
        <f>N196*(1+'PORCENTAJE ECONOMICO'!$D$12)*'PRODUCTOS PACTADOS POSITIVA'!R196</f>
        <v>9414.1999999999989</v>
      </c>
      <c r="T196" s="48"/>
      <c r="V196" s="48"/>
    </row>
    <row r="197" spans="1:22" x14ac:dyDescent="0.2">
      <c r="A197" s="111"/>
      <c r="B197" s="54" t="s">
        <v>11</v>
      </c>
      <c r="C197" s="54" t="s">
        <v>3674</v>
      </c>
      <c r="D197" s="54" t="s">
        <v>3675</v>
      </c>
      <c r="E197" s="54"/>
      <c r="F197" s="54"/>
      <c r="G197" s="54" t="s">
        <v>2503</v>
      </c>
      <c r="H197" s="54" t="s">
        <v>3676</v>
      </c>
      <c r="I197" s="54"/>
      <c r="J197" s="54" t="s">
        <v>83</v>
      </c>
      <c r="K197" s="54" t="s">
        <v>3677</v>
      </c>
      <c r="L197" s="54">
        <v>19931425</v>
      </c>
      <c r="M197" s="54">
        <v>13</v>
      </c>
      <c r="N197" s="55">
        <v>1756.15</v>
      </c>
      <c r="O197" s="54"/>
      <c r="P197" s="54">
        <v>7798</v>
      </c>
      <c r="Q197" s="54">
        <v>5003</v>
      </c>
      <c r="R197" s="54">
        <f t="shared" si="2"/>
        <v>5003</v>
      </c>
      <c r="S197" s="55">
        <f>N197*(1+'PORCENTAJE ECONOMICO'!$D$12)*'PRODUCTOS PACTADOS POSITIVA'!R197</f>
        <v>8786018.4500000011</v>
      </c>
      <c r="T197" s="48"/>
      <c r="V197" s="48"/>
    </row>
    <row r="198" spans="1:22" x14ac:dyDescent="0.2">
      <c r="A198" s="111"/>
      <c r="B198" s="54" t="s">
        <v>11</v>
      </c>
      <c r="C198" s="54" t="s">
        <v>2730</v>
      </c>
      <c r="D198" s="54" t="s">
        <v>2731</v>
      </c>
      <c r="E198" s="54"/>
      <c r="F198" s="54"/>
      <c r="G198" s="54" t="s">
        <v>2503</v>
      </c>
      <c r="H198" s="54" t="s">
        <v>2732</v>
      </c>
      <c r="I198" s="54" t="s">
        <v>13</v>
      </c>
      <c r="J198" s="54" t="s">
        <v>382</v>
      </c>
      <c r="K198" s="54">
        <v>19931616</v>
      </c>
      <c r="L198" s="54">
        <v>19931616</v>
      </c>
      <c r="M198" s="54"/>
      <c r="N198" s="55">
        <v>2772.76</v>
      </c>
      <c r="O198" s="54" t="s">
        <v>6681</v>
      </c>
      <c r="P198" s="54">
        <v>10</v>
      </c>
      <c r="Q198" s="54">
        <v>16</v>
      </c>
      <c r="R198" s="54">
        <f t="shared" si="2"/>
        <v>16</v>
      </c>
      <c r="S198" s="55">
        <f>N198*(1+'PORCENTAJE ECONOMICO'!$D$12)*'PRODUCTOS PACTADOS POSITIVA'!R198</f>
        <v>44364.160000000003</v>
      </c>
      <c r="T198" s="48"/>
      <c r="V198" s="48"/>
    </row>
    <row r="199" spans="1:22" x14ac:dyDescent="0.2">
      <c r="A199" s="111"/>
      <c r="B199" s="54" t="s">
        <v>11</v>
      </c>
      <c r="C199" s="54" t="s">
        <v>3215</v>
      </c>
      <c r="D199" s="54" t="s">
        <v>3216</v>
      </c>
      <c r="E199" s="54"/>
      <c r="F199" s="54"/>
      <c r="G199" s="54" t="s">
        <v>2503</v>
      </c>
      <c r="H199" s="54" t="s">
        <v>3217</v>
      </c>
      <c r="I199" s="54" t="s">
        <v>13</v>
      </c>
      <c r="J199" s="54" t="s">
        <v>710</v>
      </c>
      <c r="K199" s="54" t="s">
        <v>3218</v>
      </c>
      <c r="L199" s="54">
        <v>19932174</v>
      </c>
      <c r="M199" s="54">
        <v>3</v>
      </c>
      <c r="N199" s="55">
        <v>1012.49</v>
      </c>
      <c r="O199" s="54" t="s">
        <v>6685</v>
      </c>
      <c r="P199" s="54"/>
      <c r="Q199" s="54">
        <v>75</v>
      </c>
      <c r="R199" s="54">
        <f t="shared" ref="R199:R262" si="3">AVERAGE(Q199:Q199)</f>
        <v>75</v>
      </c>
      <c r="S199" s="55">
        <f>N199*(1+'PORCENTAJE ECONOMICO'!$D$12)*'PRODUCTOS PACTADOS POSITIVA'!R199</f>
        <v>75936.75</v>
      </c>
      <c r="T199" s="48"/>
      <c r="V199" s="48"/>
    </row>
    <row r="200" spans="1:22" x14ac:dyDescent="0.2">
      <c r="A200" s="111"/>
      <c r="B200" s="54" t="s">
        <v>11</v>
      </c>
      <c r="C200" s="54" t="s">
        <v>4142</v>
      </c>
      <c r="D200" s="54" t="s">
        <v>4143</v>
      </c>
      <c r="E200" s="54"/>
      <c r="F200" s="54"/>
      <c r="G200" s="54" t="s">
        <v>2684</v>
      </c>
      <c r="H200" s="54" t="s">
        <v>4144</v>
      </c>
      <c r="I200" s="54"/>
      <c r="J200" s="54" t="s">
        <v>4145</v>
      </c>
      <c r="K200" s="54" t="s">
        <v>4146</v>
      </c>
      <c r="L200" s="54">
        <v>19932854</v>
      </c>
      <c r="M200" s="54">
        <v>3</v>
      </c>
      <c r="N200" s="55">
        <v>140.08000000000001</v>
      </c>
      <c r="O200" s="54" t="s">
        <v>6682</v>
      </c>
      <c r="P200" s="54">
        <v>420</v>
      </c>
      <c r="Q200" s="54">
        <v>659</v>
      </c>
      <c r="R200" s="54">
        <f t="shared" si="3"/>
        <v>659</v>
      </c>
      <c r="S200" s="55">
        <f>N200*(1+'PORCENTAJE ECONOMICO'!$D$12)*'PRODUCTOS PACTADOS POSITIVA'!R200</f>
        <v>92312.72</v>
      </c>
      <c r="T200" s="48"/>
      <c r="V200" s="48"/>
    </row>
    <row r="201" spans="1:22" x14ac:dyDescent="0.2">
      <c r="A201" s="111"/>
      <c r="B201" s="54" t="s">
        <v>11</v>
      </c>
      <c r="C201" s="54" t="s">
        <v>2781</v>
      </c>
      <c r="D201" s="54" t="s">
        <v>3882</v>
      </c>
      <c r="E201" s="54"/>
      <c r="F201" s="54"/>
      <c r="G201" s="54" t="s">
        <v>2684</v>
      </c>
      <c r="H201" s="54" t="s">
        <v>3883</v>
      </c>
      <c r="I201" s="54" t="s">
        <v>13</v>
      </c>
      <c r="J201" s="54" t="s">
        <v>690</v>
      </c>
      <c r="K201" s="54" t="s">
        <v>3884</v>
      </c>
      <c r="L201" s="54">
        <v>19933487</v>
      </c>
      <c r="M201" s="54">
        <v>11</v>
      </c>
      <c r="N201" s="55">
        <v>758.08</v>
      </c>
      <c r="O201" s="54" t="s">
        <v>6682</v>
      </c>
      <c r="P201" s="54">
        <v>1010</v>
      </c>
      <c r="Q201" s="54">
        <v>750</v>
      </c>
      <c r="R201" s="54">
        <f t="shared" si="3"/>
        <v>750</v>
      </c>
      <c r="S201" s="55">
        <f>N201*(1+'PORCENTAJE ECONOMICO'!$D$12)*'PRODUCTOS PACTADOS POSITIVA'!R201</f>
        <v>568560</v>
      </c>
      <c r="T201" s="48"/>
      <c r="V201" s="48"/>
    </row>
    <row r="202" spans="1:22" x14ac:dyDescent="0.2">
      <c r="A202" s="111"/>
      <c r="B202" s="54" t="s">
        <v>11</v>
      </c>
      <c r="C202" s="54" t="s">
        <v>3519</v>
      </c>
      <c r="D202" s="54" t="s">
        <v>3520</v>
      </c>
      <c r="E202" s="54"/>
      <c r="F202" s="54"/>
      <c r="G202" s="54" t="s">
        <v>2684</v>
      </c>
      <c r="H202" s="54" t="s">
        <v>3521</v>
      </c>
      <c r="I202" s="54"/>
      <c r="J202" s="54" t="s">
        <v>279</v>
      </c>
      <c r="K202" s="54" t="s">
        <v>3522</v>
      </c>
      <c r="L202" s="54">
        <v>19933626</v>
      </c>
      <c r="M202" s="54">
        <v>2</v>
      </c>
      <c r="N202" s="55">
        <v>18540</v>
      </c>
      <c r="O202" s="54" t="s">
        <v>6683</v>
      </c>
      <c r="P202" s="54">
        <v>250</v>
      </c>
      <c r="Q202" s="54">
        <v>277</v>
      </c>
      <c r="R202" s="54">
        <f t="shared" si="3"/>
        <v>277</v>
      </c>
      <c r="S202" s="55">
        <f>N202*(1+'PORCENTAJE ECONOMICO'!$D$12)*'PRODUCTOS PACTADOS POSITIVA'!R202</f>
        <v>5135580</v>
      </c>
      <c r="T202" s="48"/>
      <c r="V202" s="48"/>
    </row>
    <row r="203" spans="1:22" x14ac:dyDescent="0.2">
      <c r="A203" s="111"/>
      <c r="B203" s="54" t="s">
        <v>11</v>
      </c>
      <c r="C203" s="54" t="s">
        <v>2636</v>
      </c>
      <c r="D203" s="54" t="s">
        <v>3889</v>
      </c>
      <c r="E203" s="54"/>
      <c r="F203" s="54"/>
      <c r="G203" s="54" t="s">
        <v>2684</v>
      </c>
      <c r="H203" s="54" t="s">
        <v>3891</v>
      </c>
      <c r="I203" s="54" t="s">
        <v>13</v>
      </c>
      <c r="J203" s="54" t="s">
        <v>1309</v>
      </c>
      <c r="K203" s="54" t="s">
        <v>4567</v>
      </c>
      <c r="L203" s="54">
        <v>19935160</v>
      </c>
      <c r="M203" s="54">
        <v>1</v>
      </c>
      <c r="N203" s="55">
        <v>520.15</v>
      </c>
      <c r="O203" s="54" t="s">
        <v>6682</v>
      </c>
      <c r="P203" s="54">
        <v>15</v>
      </c>
      <c r="Q203" s="54">
        <v>35</v>
      </c>
      <c r="R203" s="54">
        <f t="shared" si="3"/>
        <v>35</v>
      </c>
      <c r="S203" s="55">
        <f>N203*(1+'PORCENTAJE ECONOMICO'!$D$12)*'PRODUCTOS PACTADOS POSITIVA'!R203</f>
        <v>18205.25</v>
      </c>
      <c r="T203" s="48"/>
      <c r="V203" s="48"/>
    </row>
    <row r="204" spans="1:22" x14ac:dyDescent="0.2">
      <c r="A204" s="111"/>
      <c r="B204" s="54" t="s">
        <v>11</v>
      </c>
      <c r="C204" s="54" t="s">
        <v>2652</v>
      </c>
      <c r="D204" s="54" t="s">
        <v>2653</v>
      </c>
      <c r="E204" s="54"/>
      <c r="F204" s="54"/>
      <c r="G204" s="54" t="s">
        <v>2503</v>
      </c>
      <c r="H204" s="54" t="s">
        <v>2654</v>
      </c>
      <c r="I204" s="54" t="s">
        <v>13</v>
      </c>
      <c r="J204" s="54" t="s">
        <v>417</v>
      </c>
      <c r="K204" s="54" t="s">
        <v>2655</v>
      </c>
      <c r="L204" s="54">
        <v>19935239</v>
      </c>
      <c r="M204" s="54">
        <v>2</v>
      </c>
      <c r="N204" s="55">
        <v>8343</v>
      </c>
      <c r="O204" s="54" t="s">
        <v>6688</v>
      </c>
      <c r="P204" s="54">
        <v>148</v>
      </c>
      <c r="Q204" s="54">
        <v>92</v>
      </c>
      <c r="R204" s="54">
        <f t="shared" si="3"/>
        <v>92</v>
      </c>
      <c r="S204" s="55">
        <f>N204*(1+'PORCENTAJE ECONOMICO'!$D$12)*'PRODUCTOS PACTADOS POSITIVA'!R204</f>
        <v>767556</v>
      </c>
      <c r="T204" s="48"/>
      <c r="V204" s="48"/>
    </row>
    <row r="205" spans="1:22" x14ac:dyDescent="0.2">
      <c r="A205" s="111"/>
      <c r="B205" s="54" t="s">
        <v>11</v>
      </c>
      <c r="C205" s="54" t="s">
        <v>2683</v>
      </c>
      <c r="D205" s="54" t="s">
        <v>2683</v>
      </c>
      <c r="E205" s="54"/>
      <c r="F205" s="54"/>
      <c r="G205" s="54" t="s">
        <v>2684</v>
      </c>
      <c r="H205" s="54" t="s">
        <v>2685</v>
      </c>
      <c r="I205" s="54" t="s">
        <v>13</v>
      </c>
      <c r="J205" s="54" t="s">
        <v>37</v>
      </c>
      <c r="K205" s="54" t="s">
        <v>4568</v>
      </c>
      <c r="L205" s="54">
        <v>19935303</v>
      </c>
      <c r="M205" s="54">
        <v>4</v>
      </c>
      <c r="N205" s="55">
        <v>24.72</v>
      </c>
      <c r="O205" s="54"/>
      <c r="P205" s="54"/>
      <c r="Q205" s="54">
        <v>180</v>
      </c>
      <c r="R205" s="54">
        <f t="shared" si="3"/>
        <v>180</v>
      </c>
      <c r="S205" s="55">
        <f>N205*(1+'PORCENTAJE ECONOMICO'!$D$12)*'PRODUCTOS PACTADOS POSITIVA'!R205</f>
        <v>4449.5999999999995</v>
      </c>
      <c r="T205" s="48"/>
      <c r="V205" s="48"/>
    </row>
    <row r="206" spans="1:22" x14ac:dyDescent="0.2">
      <c r="A206" s="111"/>
      <c r="B206" s="54" t="s">
        <v>11</v>
      </c>
      <c r="C206" s="54" t="s">
        <v>3801</v>
      </c>
      <c r="D206" s="54" t="s">
        <v>3802</v>
      </c>
      <c r="E206" s="54"/>
      <c r="F206" s="54"/>
      <c r="G206" s="54" t="s">
        <v>2684</v>
      </c>
      <c r="H206" s="54" t="s">
        <v>3803</v>
      </c>
      <c r="I206" s="54"/>
      <c r="J206" s="54" t="s">
        <v>405</v>
      </c>
      <c r="K206" s="54" t="s">
        <v>3804</v>
      </c>
      <c r="L206" s="54">
        <v>19936836</v>
      </c>
      <c r="M206" s="54">
        <v>3</v>
      </c>
      <c r="N206" s="55">
        <v>3172.4</v>
      </c>
      <c r="O206" s="54" t="s">
        <v>6682</v>
      </c>
      <c r="P206" s="54">
        <v>332</v>
      </c>
      <c r="Q206" s="54">
        <v>142</v>
      </c>
      <c r="R206" s="54">
        <f t="shared" si="3"/>
        <v>142</v>
      </c>
      <c r="S206" s="55">
        <f>N206*(1+'PORCENTAJE ECONOMICO'!$D$12)*'PRODUCTOS PACTADOS POSITIVA'!R206</f>
        <v>450480.8</v>
      </c>
      <c r="T206" s="48"/>
      <c r="V206" s="48"/>
    </row>
    <row r="207" spans="1:22" x14ac:dyDescent="0.2">
      <c r="A207" s="111"/>
      <c r="B207" s="54" t="s">
        <v>11</v>
      </c>
      <c r="C207" s="54" t="s">
        <v>2632</v>
      </c>
      <c r="D207" s="54" t="s">
        <v>3889</v>
      </c>
      <c r="E207" s="54"/>
      <c r="F207" s="54"/>
      <c r="G207" s="54" t="s">
        <v>2684</v>
      </c>
      <c r="H207" s="54" t="s">
        <v>3890</v>
      </c>
      <c r="I207" s="54"/>
      <c r="J207" s="54" t="s">
        <v>1309</v>
      </c>
      <c r="K207" s="54" t="s">
        <v>4569</v>
      </c>
      <c r="L207" s="54">
        <v>19938034</v>
      </c>
      <c r="M207" s="54">
        <v>1</v>
      </c>
      <c r="N207" s="55">
        <v>2431.83</v>
      </c>
      <c r="O207" s="54" t="s">
        <v>6682</v>
      </c>
      <c r="P207" s="54">
        <v>286</v>
      </c>
      <c r="Q207" s="54">
        <v>123</v>
      </c>
      <c r="R207" s="54">
        <f t="shared" si="3"/>
        <v>123</v>
      </c>
      <c r="S207" s="55">
        <f>N207*(1+'PORCENTAJE ECONOMICO'!$D$12)*'PRODUCTOS PACTADOS POSITIVA'!R207</f>
        <v>299115.08999999997</v>
      </c>
      <c r="T207" s="48"/>
      <c r="V207" s="48"/>
    </row>
    <row r="208" spans="1:22" x14ac:dyDescent="0.2">
      <c r="A208" s="111"/>
      <c r="B208" s="54" t="s">
        <v>11</v>
      </c>
      <c r="C208" s="54" t="s">
        <v>2749</v>
      </c>
      <c r="D208" s="54" t="s">
        <v>2750</v>
      </c>
      <c r="E208" s="54"/>
      <c r="F208" s="54"/>
      <c r="G208" s="54" t="s">
        <v>2684</v>
      </c>
      <c r="H208" s="54" t="s">
        <v>2751</v>
      </c>
      <c r="I208" s="54" t="s">
        <v>13</v>
      </c>
      <c r="J208" s="54" t="s">
        <v>405</v>
      </c>
      <c r="K208" s="54" t="s">
        <v>2752</v>
      </c>
      <c r="L208" s="54">
        <v>19938121</v>
      </c>
      <c r="M208" s="54">
        <v>2</v>
      </c>
      <c r="N208" s="55">
        <v>1390.5</v>
      </c>
      <c r="O208" s="54" t="s">
        <v>6681</v>
      </c>
      <c r="P208" s="54"/>
      <c r="Q208" s="54">
        <v>98</v>
      </c>
      <c r="R208" s="54">
        <f t="shared" si="3"/>
        <v>98</v>
      </c>
      <c r="S208" s="55">
        <f>N208*(1+'PORCENTAJE ECONOMICO'!$D$12)*'PRODUCTOS PACTADOS POSITIVA'!R208</f>
        <v>136269</v>
      </c>
      <c r="T208" s="48"/>
      <c r="V208" s="48"/>
    </row>
    <row r="209" spans="1:22" x14ac:dyDescent="0.2">
      <c r="A209" s="111"/>
      <c r="B209" s="54" t="s">
        <v>11</v>
      </c>
      <c r="C209" s="54" t="s">
        <v>2962</v>
      </c>
      <c r="D209" s="54" t="s">
        <v>3359</v>
      </c>
      <c r="E209" s="54"/>
      <c r="F209" s="54"/>
      <c r="G209" s="54" t="s">
        <v>2684</v>
      </c>
      <c r="H209" s="54" t="s">
        <v>3360</v>
      </c>
      <c r="I209" s="54"/>
      <c r="J209" s="54" t="s">
        <v>930</v>
      </c>
      <c r="K209" s="54" t="s">
        <v>4570</v>
      </c>
      <c r="L209" s="54">
        <v>19939789</v>
      </c>
      <c r="M209" s="54">
        <v>6</v>
      </c>
      <c r="N209" s="55">
        <v>154.5</v>
      </c>
      <c r="O209" s="54" t="s">
        <v>6687</v>
      </c>
      <c r="P209" s="54">
        <v>210</v>
      </c>
      <c r="Q209" s="54">
        <v>690</v>
      </c>
      <c r="R209" s="54">
        <f t="shared" si="3"/>
        <v>690</v>
      </c>
      <c r="S209" s="55">
        <f>N209*(1+'PORCENTAJE ECONOMICO'!$D$12)*'PRODUCTOS PACTADOS POSITIVA'!R209</f>
        <v>106605</v>
      </c>
      <c r="T209" s="48"/>
      <c r="V209" s="48"/>
    </row>
    <row r="210" spans="1:22" x14ac:dyDescent="0.2">
      <c r="A210" s="111"/>
      <c r="B210" s="54" t="s">
        <v>11</v>
      </c>
      <c r="C210" s="54" t="s">
        <v>2529</v>
      </c>
      <c r="D210" s="54" t="s">
        <v>683</v>
      </c>
      <c r="E210" s="54"/>
      <c r="F210" s="54"/>
      <c r="G210" s="54" t="s">
        <v>2503</v>
      </c>
      <c r="H210" s="54" t="s">
        <v>2746</v>
      </c>
      <c r="I210" s="54" t="s">
        <v>13</v>
      </c>
      <c r="J210" s="54" t="s">
        <v>548</v>
      </c>
      <c r="K210" s="54" t="s">
        <v>2747</v>
      </c>
      <c r="L210" s="54">
        <v>19939887</v>
      </c>
      <c r="M210" s="54">
        <v>1</v>
      </c>
      <c r="N210" s="55">
        <v>2347.37</v>
      </c>
      <c r="O210" s="54" t="s">
        <v>6681</v>
      </c>
      <c r="P210" s="54">
        <v>1110</v>
      </c>
      <c r="Q210" s="54">
        <v>1110</v>
      </c>
      <c r="R210" s="54">
        <f t="shared" si="3"/>
        <v>1110</v>
      </c>
      <c r="S210" s="55">
        <f>N210*(1+'PORCENTAJE ECONOMICO'!$D$12)*'PRODUCTOS PACTADOS POSITIVA'!R210</f>
        <v>2605580.6999999997</v>
      </c>
      <c r="T210" s="48"/>
      <c r="V210" s="48"/>
    </row>
    <row r="211" spans="1:22" x14ac:dyDescent="0.2">
      <c r="A211" s="111"/>
      <c r="B211" s="54" t="s">
        <v>11</v>
      </c>
      <c r="C211" s="54" t="s">
        <v>446</v>
      </c>
      <c r="D211" s="54" t="s">
        <v>3452</v>
      </c>
      <c r="E211" s="54"/>
      <c r="F211" s="54"/>
      <c r="G211" s="54" t="s">
        <v>2684</v>
      </c>
      <c r="H211" s="54" t="s">
        <v>3453</v>
      </c>
      <c r="I211" s="54" t="s">
        <v>13</v>
      </c>
      <c r="J211" s="54" t="s">
        <v>164</v>
      </c>
      <c r="K211" s="54" t="s">
        <v>3454</v>
      </c>
      <c r="L211" s="54">
        <v>19940076</v>
      </c>
      <c r="M211" s="54">
        <v>91</v>
      </c>
      <c r="N211" s="55">
        <v>247.2</v>
      </c>
      <c r="O211" s="54" t="s">
        <v>6686</v>
      </c>
      <c r="P211" s="54">
        <v>990</v>
      </c>
      <c r="Q211" s="54">
        <v>420</v>
      </c>
      <c r="R211" s="54">
        <f t="shared" si="3"/>
        <v>420</v>
      </c>
      <c r="S211" s="55">
        <f>N211*(1+'PORCENTAJE ECONOMICO'!$D$12)*'PRODUCTOS PACTADOS POSITIVA'!R211</f>
        <v>103824</v>
      </c>
      <c r="T211" s="48"/>
      <c r="V211" s="48"/>
    </row>
    <row r="212" spans="1:22" x14ac:dyDescent="0.2">
      <c r="A212" s="111"/>
      <c r="B212" s="54" t="s">
        <v>11</v>
      </c>
      <c r="C212" s="54" t="s">
        <v>161</v>
      </c>
      <c r="D212" s="54" t="s">
        <v>3449</v>
      </c>
      <c r="E212" s="54"/>
      <c r="F212" s="54"/>
      <c r="G212" s="54" t="s">
        <v>2684</v>
      </c>
      <c r="H212" s="54" t="s">
        <v>3450</v>
      </c>
      <c r="I212" s="54" t="s">
        <v>13</v>
      </c>
      <c r="J212" s="54" t="s">
        <v>164</v>
      </c>
      <c r="K212" s="54" t="s">
        <v>3451</v>
      </c>
      <c r="L212" s="54">
        <v>19940078</v>
      </c>
      <c r="M212" s="54">
        <v>158</v>
      </c>
      <c r="N212" s="55">
        <v>206</v>
      </c>
      <c r="O212" s="54" t="s">
        <v>6686</v>
      </c>
      <c r="P212" s="54">
        <v>896</v>
      </c>
      <c r="Q212" s="54">
        <v>630</v>
      </c>
      <c r="R212" s="54">
        <f t="shared" si="3"/>
        <v>630</v>
      </c>
      <c r="S212" s="55">
        <f>N212*(1+'PORCENTAJE ECONOMICO'!$D$12)*'PRODUCTOS PACTADOS POSITIVA'!R212</f>
        <v>129780</v>
      </c>
      <c r="T212" s="48"/>
      <c r="V212" s="48"/>
    </row>
    <row r="213" spans="1:22" x14ac:dyDescent="0.2">
      <c r="A213" s="111"/>
      <c r="B213" s="54" t="s">
        <v>11</v>
      </c>
      <c r="C213" s="54" t="s">
        <v>3812</v>
      </c>
      <c r="D213" s="54" t="s">
        <v>3813</v>
      </c>
      <c r="E213" s="54"/>
      <c r="F213" s="54"/>
      <c r="G213" s="54" t="s">
        <v>2684</v>
      </c>
      <c r="H213" s="54" t="s">
        <v>3814</v>
      </c>
      <c r="I213" s="54" t="s">
        <v>13</v>
      </c>
      <c r="J213" s="54" t="s">
        <v>276</v>
      </c>
      <c r="K213" s="54" t="s">
        <v>4571</v>
      </c>
      <c r="L213" s="54">
        <v>19940157</v>
      </c>
      <c r="M213" s="54">
        <v>1</v>
      </c>
      <c r="N213" s="55">
        <v>6887.61</v>
      </c>
      <c r="O213" s="54"/>
      <c r="P213" s="54">
        <v>5</v>
      </c>
      <c r="Q213" s="54">
        <v>5</v>
      </c>
      <c r="R213" s="54">
        <f t="shared" si="3"/>
        <v>5</v>
      </c>
      <c r="S213" s="55">
        <f>N213*(1+'PORCENTAJE ECONOMICO'!$D$12)*'PRODUCTOS PACTADOS POSITIVA'!R213</f>
        <v>34438.049999999996</v>
      </c>
      <c r="T213" s="48"/>
      <c r="V213" s="48"/>
    </row>
    <row r="214" spans="1:22" x14ac:dyDescent="0.2">
      <c r="A214" s="111"/>
      <c r="B214" s="54" t="s">
        <v>11</v>
      </c>
      <c r="C214" s="54" t="s">
        <v>3055</v>
      </c>
      <c r="D214" s="54" t="s">
        <v>3056</v>
      </c>
      <c r="E214" s="54"/>
      <c r="F214" s="54"/>
      <c r="G214" s="54" t="s">
        <v>2503</v>
      </c>
      <c r="H214" s="54" t="s">
        <v>3057</v>
      </c>
      <c r="I214" s="54"/>
      <c r="J214" s="54" t="s">
        <v>3058</v>
      </c>
      <c r="K214" s="54" t="s">
        <v>4572</v>
      </c>
      <c r="L214" s="54">
        <v>19940848</v>
      </c>
      <c r="M214" s="54">
        <v>3</v>
      </c>
      <c r="N214" s="55">
        <v>3129.14</v>
      </c>
      <c r="O214" s="54" t="s">
        <v>6681</v>
      </c>
      <c r="P214" s="54">
        <v>30</v>
      </c>
      <c r="Q214" s="54">
        <v>30</v>
      </c>
      <c r="R214" s="54">
        <f t="shared" si="3"/>
        <v>30</v>
      </c>
      <c r="S214" s="55">
        <f>N214*(1+'PORCENTAJE ECONOMICO'!$D$12)*'PRODUCTOS PACTADOS POSITIVA'!R214</f>
        <v>93874.2</v>
      </c>
      <c r="T214" s="48"/>
      <c r="V214" s="48"/>
    </row>
    <row r="215" spans="1:22" x14ac:dyDescent="0.2">
      <c r="A215" s="111"/>
      <c r="B215" s="54" t="s">
        <v>11</v>
      </c>
      <c r="C215" s="54" t="s">
        <v>3786</v>
      </c>
      <c r="D215" s="54" t="s">
        <v>3787</v>
      </c>
      <c r="E215" s="54"/>
      <c r="F215" s="54"/>
      <c r="G215" s="54" t="s">
        <v>2503</v>
      </c>
      <c r="H215" s="54" t="s">
        <v>3788</v>
      </c>
      <c r="I215" s="54"/>
      <c r="J215" s="54" t="s">
        <v>3789</v>
      </c>
      <c r="K215" s="54" t="s">
        <v>4573</v>
      </c>
      <c r="L215" s="54">
        <v>19940992</v>
      </c>
      <c r="M215" s="54">
        <v>3</v>
      </c>
      <c r="N215" s="55">
        <v>10678.01</v>
      </c>
      <c r="O215" s="54"/>
      <c r="P215" s="54"/>
      <c r="Q215" s="54">
        <v>1</v>
      </c>
      <c r="R215" s="54">
        <f t="shared" si="3"/>
        <v>1</v>
      </c>
      <c r="S215" s="55">
        <f>N215*(1+'PORCENTAJE ECONOMICO'!$D$12)*'PRODUCTOS PACTADOS POSITIVA'!R215</f>
        <v>10678.01</v>
      </c>
      <c r="T215" s="48"/>
      <c r="V215" s="48"/>
    </row>
    <row r="216" spans="1:22" x14ac:dyDescent="0.2">
      <c r="A216" s="111"/>
      <c r="B216" s="54" t="s">
        <v>11</v>
      </c>
      <c r="C216" s="54" t="s">
        <v>3233</v>
      </c>
      <c r="D216" s="54" t="s">
        <v>3234</v>
      </c>
      <c r="E216" s="54"/>
      <c r="F216" s="54"/>
      <c r="G216" s="54" t="s">
        <v>2503</v>
      </c>
      <c r="H216" s="54" t="s">
        <v>3235</v>
      </c>
      <c r="I216" s="54"/>
      <c r="J216" s="54" t="s">
        <v>487</v>
      </c>
      <c r="K216" s="54" t="s">
        <v>3236</v>
      </c>
      <c r="L216" s="54">
        <v>19941675</v>
      </c>
      <c r="M216" s="54">
        <v>3</v>
      </c>
      <c r="N216" s="55">
        <v>20891.490000000002</v>
      </c>
      <c r="O216" s="54" t="s">
        <v>6685</v>
      </c>
      <c r="P216" s="54">
        <v>172</v>
      </c>
      <c r="Q216" s="54">
        <v>72</v>
      </c>
      <c r="R216" s="54">
        <f t="shared" si="3"/>
        <v>72</v>
      </c>
      <c r="S216" s="55">
        <f>N216*(1+'PORCENTAJE ECONOMICO'!$D$12)*'PRODUCTOS PACTADOS POSITIVA'!R216</f>
        <v>1504187.28</v>
      </c>
      <c r="T216" s="48"/>
      <c r="V216" s="48"/>
    </row>
    <row r="217" spans="1:22" x14ac:dyDescent="0.2">
      <c r="A217" s="111"/>
      <c r="B217" s="54" t="s">
        <v>11</v>
      </c>
      <c r="C217" s="54" t="s">
        <v>6579</v>
      </c>
      <c r="D217" s="54" t="s">
        <v>5091</v>
      </c>
      <c r="E217" s="54" t="s">
        <v>5526</v>
      </c>
      <c r="F217" s="54" t="s">
        <v>1566</v>
      </c>
      <c r="G217" s="54" t="s">
        <v>6580</v>
      </c>
      <c r="H217" s="54" t="s">
        <v>6581</v>
      </c>
      <c r="I217" s="54"/>
      <c r="J217" s="54" t="s">
        <v>91</v>
      </c>
      <c r="K217" s="54" t="s">
        <v>3281</v>
      </c>
      <c r="L217" s="54">
        <v>19941742</v>
      </c>
      <c r="M217" s="54">
        <v>5</v>
      </c>
      <c r="N217" s="55">
        <v>58.71</v>
      </c>
      <c r="O217" s="54"/>
      <c r="P217" s="54">
        <v>77029</v>
      </c>
      <c r="Q217" s="54">
        <v>86668</v>
      </c>
      <c r="R217" s="54">
        <f t="shared" si="3"/>
        <v>86668</v>
      </c>
      <c r="S217" s="55">
        <f>N217*(1+'PORCENTAJE ECONOMICO'!$D$12)*'PRODUCTOS PACTADOS POSITIVA'!R217</f>
        <v>5088278.28</v>
      </c>
      <c r="T217" s="48"/>
      <c r="V217" s="48"/>
    </row>
    <row r="218" spans="1:22" x14ac:dyDescent="0.2">
      <c r="A218" s="111"/>
      <c r="B218" s="54" t="s">
        <v>11</v>
      </c>
      <c r="C218" s="54" t="s">
        <v>4312</v>
      </c>
      <c r="D218" s="54" t="s">
        <v>4313</v>
      </c>
      <c r="E218" s="54"/>
      <c r="F218" s="54"/>
      <c r="G218" s="54" t="s">
        <v>2503</v>
      </c>
      <c r="H218" s="54" t="s">
        <v>4314</v>
      </c>
      <c r="I218" s="54"/>
      <c r="J218" s="54" t="s">
        <v>4315</v>
      </c>
      <c r="K218" s="54" t="s">
        <v>4316</v>
      </c>
      <c r="L218" s="54">
        <v>19941885</v>
      </c>
      <c r="M218" s="54">
        <v>7</v>
      </c>
      <c r="N218" s="55">
        <v>2451.4</v>
      </c>
      <c r="O218" s="54"/>
      <c r="P218" s="54">
        <v>118</v>
      </c>
      <c r="Q218" s="54">
        <v>74</v>
      </c>
      <c r="R218" s="54">
        <f t="shared" si="3"/>
        <v>74</v>
      </c>
      <c r="S218" s="55">
        <f>N218*(1+'PORCENTAJE ECONOMICO'!$D$12)*'PRODUCTOS PACTADOS POSITIVA'!R218</f>
        <v>181403.6</v>
      </c>
      <c r="T218" s="48"/>
      <c r="V218" s="48"/>
    </row>
    <row r="219" spans="1:22" x14ac:dyDescent="0.2">
      <c r="A219" s="111"/>
      <c r="B219" s="54" t="s">
        <v>11</v>
      </c>
      <c r="C219" s="54" t="s">
        <v>3730</v>
      </c>
      <c r="D219" s="54" t="s">
        <v>1380</v>
      </c>
      <c r="E219" s="54"/>
      <c r="F219" s="54"/>
      <c r="G219" s="54" t="s">
        <v>2503</v>
      </c>
      <c r="H219" s="54" t="s">
        <v>3731</v>
      </c>
      <c r="I219" s="54" t="s">
        <v>13</v>
      </c>
      <c r="J219" s="54" t="s">
        <v>77</v>
      </c>
      <c r="K219" s="54" t="s">
        <v>3732</v>
      </c>
      <c r="L219" s="54">
        <v>19941892</v>
      </c>
      <c r="M219" s="54">
        <v>2</v>
      </c>
      <c r="N219" s="55">
        <v>2822.2</v>
      </c>
      <c r="O219" s="54" t="s">
        <v>6689</v>
      </c>
      <c r="P219" s="54">
        <v>795</v>
      </c>
      <c r="Q219" s="54">
        <v>30</v>
      </c>
      <c r="R219" s="54">
        <f t="shared" si="3"/>
        <v>30</v>
      </c>
      <c r="S219" s="55">
        <f>N219*(1+'PORCENTAJE ECONOMICO'!$D$12)*'PRODUCTOS PACTADOS POSITIVA'!R219</f>
        <v>84666</v>
      </c>
      <c r="T219" s="48"/>
      <c r="V219" s="48"/>
    </row>
    <row r="220" spans="1:22" x14ac:dyDescent="0.2">
      <c r="A220" s="111"/>
      <c r="B220" s="54" t="s">
        <v>11</v>
      </c>
      <c r="C220" s="54" t="s">
        <v>5091</v>
      </c>
      <c r="D220" s="54" t="s">
        <v>6582</v>
      </c>
      <c r="E220" s="54" t="s">
        <v>6583</v>
      </c>
      <c r="F220" s="54" t="s">
        <v>305</v>
      </c>
      <c r="G220" s="54" t="s">
        <v>6584</v>
      </c>
      <c r="H220" s="54" t="s">
        <v>6585</v>
      </c>
      <c r="I220" s="54"/>
      <c r="J220" s="54" t="s">
        <v>4400</v>
      </c>
      <c r="K220" s="54" t="s">
        <v>4039</v>
      </c>
      <c r="L220" s="54">
        <v>19941932</v>
      </c>
      <c r="M220" s="54">
        <v>2</v>
      </c>
      <c r="N220" s="55">
        <v>3106.48</v>
      </c>
      <c r="O220" s="54"/>
      <c r="P220" s="54">
        <v>11</v>
      </c>
      <c r="Q220" s="54">
        <v>18</v>
      </c>
      <c r="R220" s="54">
        <f t="shared" si="3"/>
        <v>18</v>
      </c>
      <c r="S220" s="55">
        <f>N220*(1+'PORCENTAJE ECONOMICO'!$D$12)*'PRODUCTOS PACTADOS POSITIVA'!R220</f>
        <v>55916.639999999999</v>
      </c>
      <c r="T220" s="48"/>
      <c r="V220" s="48"/>
    </row>
    <row r="221" spans="1:22" x14ac:dyDescent="0.2">
      <c r="A221" s="111"/>
      <c r="B221" s="54" t="s">
        <v>11</v>
      </c>
      <c r="C221" s="54" t="s">
        <v>3083</v>
      </c>
      <c r="D221" s="54" t="s">
        <v>4352</v>
      </c>
      <c r="E221" s="54"/>
      <c r="F221" s="54"/>
      <c r="G221" s="54" t="s">
        <v>2684</v>
      </c>
      <c r="H221" s="54" t="s">
        <v>4353</v>
      </c>
      <c r="I221" s="54" t="s">
        <v>13</v>
      </c>
      <c r="J221" s="54" t="s">
        <v>2614</v>
      </c>
      <c r="K221" s="54" t="s">
        <v>4354</v>
      </c>
      <c r="L221" s="54">
        <v>19942155</v>
      </c>
      <c r="M221" s="54">
        <v>19</v>
      </c>
      <c r="N221" s="55">
        <v>225.57</v>
      </c>
      <c r="O221" s="54" t="s">
        <v>6682</v>
      </c>
      <c r="P221" s="54">
        <v>60</v>
      </c>
      <c r="Q221" s="54">
        <v>91</v>
      </c>
      <c r="R221" s="54">
        <f t="shared" si="3"/>
        <v>91</v>
      </c>
      <c r="S221" s="55">
        <f>N221*(1+'PORCENTAJE ECONOMICO'!$D$12)*'PRODUCTOS PACTADOS POSITIVA'!R221</f>
        <v>20526.87</v>
      </c>
      <c r="T221" s="48"/>
      <c r="V221" s="48"/>
    </row>
    <row r="222" spans="1:22" x14ac:dyDescent="0.2">
      <c r="A222" s="111"/>
      <c r="B222" s="54" t="s">
        <v>11</v>
      </c>
      <c r="C222" s="54" t="s">
        <v>3397</v>
      </c>
      <c r="D222" s="54" t="s">
        <v>3398</v>
      </c>
      <c r="E222" s="54"/>
      <c r="F222" s="54"/>
      <c r="G222" s="54" t="s">
        <v>2684</v>
      </c>
      <c r="H222" s="54" t="s">
        <v>3399</v>
      </c>
      <c r="I222" s="54"/>
      <c r="J222" s="54" t="s">
        <v>2909</v>
      </c>
      <c r="K222" s="54" t="s">
        <v>3400</v>
      </c>
      <c r="L222" s="54">
        <v>19942216</v>
      </c>
      <c r="M222" s="54">
        <v>3</v>
      </c>
      <c r="N222" s="55">
        <v>1330.76</v>
      </c>
      <c r="O222" s="54" t="s">
        <v>6690</v>
      </c>
      <c r="P222" s="54"/>
      <c r="Q222" s="54">
        <v>1</v>
      </c>
      <c r="R222" s="54">
        <f t="shared" si="3"/>
        <v>1</v>
      </c>
      <c r="S222" s="55">
        <f>N222*(1+'PORCENTAJE ECONOMICO'!$D$12)*'PRODUCTOS PACTADOS POSITIVA'!R222</f>
        <v>1330.76</v>
      </c>
      <c r="T222" s="48"/>
      <c r="V222" s="48"/>
    </row>
    <row r="223" spans="1:22" x14ac:dyDescent="0.2">
      <c r="A223" s="111"/>
      <c r="B223" s="54" t="s">
        <v>11</v>
      </c>
      <c r="C223" s="54" t="s">
        <v>3457</v>
      </c>
      <c r="D223" s="54" t="s">
        <v>4021</v>
      </c>
      <c r="E223" s="54"/>
      <c r="F223" s="54"/>
      <c r="G223" s="54" t="s">
        <v>2684</v>
      </c>
      <c r="H223" s="54" t="s">
        <v>4022</v>
      </c>
      <c r="I223" s="54" t="s">
        <v>13</v>
      </c>
      <c r="J223" s="54" t="s">
        <v>216</v>
      </c>
      <c r="K223" s="54" t="s">
        <v>4023</v>
      </c>
      <c r="L223" s="54">
        <v>19942333</v>
      </c>
      <c r="M223" s="54">
        <v>3</v>
      </c>
      <c r="N223" s="55">
        <v>254.41</v>
      </c>
      <c r="O223" s="54" t="s">
        <v>6682</v>
      </c>
      <c r="P223" s="54">
        <v>46077</v>
      </c>
      <c r="Q223" s="54">
        <v>30770</v>
      </c>
      <c r="R223" s="54">
        <f t="shared" si="3"/>
        <v>30770</v>
      </c>
      <c r="S223" s="55">
        <f>N223*(1+'PORCENTAJE ECONOMICO'!$D$12)*'PRODUCTOS PACTADOS POSITIVA'!R223</f>
        <v>7828195.7000000002</v>
      </c>
      <c r="T223" s="48"/>
      <c r="V223" s="48"/>
    </row>
    <row r="224" spans="1:22" x14ac:dyDescent="0.2">
      <c r="A224" s="111"/>
      <c r="B224" s="54" t="s">
        <v>11</v>
      </c>
      <c r="C224" s="54" t="s">
        <v>2988</v>
      </c>
      <c r="D224" s="54" t="s">
        <v>2989</v>
      </c>
      <c r="E224" s="54"/>
      <c r="F224" s="54"/>
      <c r="G224" s="54" t="s">
        <v>2503</v>
      </c>
      <c r="H224" s="54" t="s">
        <v>2990</v>
      </c>
      <c r="I224" s="54" t="s">
        <v>13</v>
      </c>
      <c r="J224" s="54" t="s">
        <v>1188</v>
      </c>
      <c r="K224" s="54">
        <v>19942420</v>
      </c>
      <c r="L224" s="54">
        <v>19942420</v>
      </c>
      <c r="M224" s="54"/>
      <c r="N224" s="55">
        <v>3442.26</v>
      </c>
      <c r="O224" s="54" t="s">
        <v>6681</v>
      </c>
      <c r="P224" s="54">
        <v>10</v>
      </c>
      <c r="Q224" s="54">
        <v>12</v>
      </c>
      <c r="R224" s="54">
        <f t="shared" si="3"/>
        <v>12</v>
      </c>
      <c r="S224" s="55">
        <f>N224*(1+'PORCENTAJE ECONOMICO'!$D$12)*'PRODUCTOS PACTADOS POSITIVA'!R224</f>
        <v>41307.120000000003</v>
      </c>
      <c r="T224" s="48"/>
      <c r="V224" s="48"/>
    </row>
    <row r="225" spans="1:22" x14ac:dyDescent="0.2">
      <c r="A225" s="111"/>
      <c r="B225" s="54" t="s">
        <v>11</v>
      </c>
      <c r="C225" s="54" t="s">
        <v>6586</v>
      </c>
      <c r="D225" s="54" t="s">
        <v>6587</v>
      </c>
      <c r="E225" s="54" t="s">
        <v>6588</v>
      </c>
      <c r="F225" s="54" t="s">
        <v>1566</v>
      </c>
      <c r="G225" s="54" t="s">
        <v>6589</v>
      </c>
      <c r="H225" s="54" t="s">
        <v>6590</v>
      </c>
      <c r="I225" s="54"/>
      <c r="J225" s="54" t="s">
        <v>216</v>
      </c>
      <c r="K225" s="54" t="s">
        <v>3467</v>
      </c>
      <c r="L225" s="54">
        <v>19942433</v>
      </c>
      <c r="M225" s="54">
        <v>16</v>
      </c>
      <c r="N225" s="55">
        <v>839.45</v>
      </c>
      <c r="O225" s="54"/>
      <c r="P225" s="54">
        <v>2730</v>
      </c>
      <c r="Q225" s="54">
        <v>1950</v>
      </c>
      <c r="R225" s="54">
        <f t="shared" si="3"/>
        <v>1950</v>
      </c>
      <c r="S225" s="55">
        <f>N225*(1+'PORCENTAJE ECONOMICO'!$D$12)*'PRODUCTOS PACTADOS POSITIVA'!R225</f>
        <v>1636927.5</v>
      </c>
      <c r="T225" s="48"/>
      <c r="V225" s="48"/>
    </row>
    <row r="226" spans="1:22" x14ac:dyDescent="0.2">
      <c r="A226" s="111"/>
      <c r="B226" s="54" t="s">
        <v>11</v>
      </c>
      <c r="C226" s="54" t="s">
        <v>3463</v>
      </c>
      <c r="D226" s="54" t="s">
        <v>3464</v>
      </c>
      <c r="E226" s="54"/>
      <c r="F226" s="54"/>
      <c r="G226" s="54" t="s">
        <v>2503</v>
      </c>
      <c r="H226" s="54" t="s">
        <v>3465</v>
      </c>
      <c r="I226" s="54"/>
      <c r="J226" s="54" t="s">
        <v>216</v>
      </c>
      <c r="K226" s="54" t="s">
        <v>3466</v>
      </c>
      <c r="L226" s="54">
        <v>19942434</v>
      </c>
      <c r="M226" s="54">
        <v>11</v>
      </c>
      <c r="N226" s="55">
        <v>535.6</v>
      </c>
      <c r="O226" s="54" t="s">
        <v>6686</v>
      </c>
      <c r="P226" s="54">
        <v>31211</v>
      </c>
      <c r="Q226" s="54">
        <v>36180</v>
      </c>
      <c r="R226" s="54">
        <f t="shared" si="3"/>
        <v>36180</v>
      </c>
      <c r="S226" s="55">
        <f>N226*(1+'PORCENTAJE ECONOMICO'!$D$12)*'PRODUCTOS PACTADOS POSITIVA'!R226</f>
        <v>19378008</v>
      </c>
      <c r="T226" s="48"/>
      <c r="V226" s="48"/>
    </row>
    <row r="227" spans="1:22" x14ac:dyDescent="0.2">
      <c r="A227" s="111"/>
      <c r="B227" s="54" t="s">
        <v>11</v>
      </c>
      <c r="C227" s="54" t="s">
        <v>3726</v>
      </c>
      <c r="D227" s="54" t="s">
        <v>3727</v>
      </c>
      <c r="E227" s="54"/>
      <c r="F227" s="54"/>
      <c r="G227" s="54" t="s">
        <v>2503</v>
      </c>
      <c r="H227" s="54" t="s">
        <v>3728</v>
      </c>
      <c r="I227" s="54" t="s">
        <v>13</v>
      </c>
      <c r="J227" s="54" t="s">
        <v>77</v>
      </c>
      <c r="K227" s="54" t="s">
        <v>3729</v>
      </c>
      <c r="L227" s="54">
        <v>19942450</v>
      </c>
      <c r="M227" s="54">
        <v>5</v>
      </c>
      <c r="N227" s="55">
        <v>1842.67</v>
      </c>
      <c r="O227" s="54" t="s">
        <v>6689</v>
      </c>
      <c r="P227" s="54">
        <v>960</v>
      </c>
      <c r="Q227" s="54">
        <v>30</v>
      </c>
      <c r="R227" s="54">
        <f t="shared" si="3"/>
        <v>30</v>
      </c>
      <c r="S227" s="55">
        <f>N227*(1+'PORCENTAJE ECONOMICO'!$D$12)*'PRODUCTOS PACTADOS POSITIVA'!R227</f>
        <v>55280.100000000006</v>
      </c>
      <c r="T227" s="48"/>
      <c r="V227" s="48"/>
    </row>
    <row r="228" spans="1:22" x14ac:dyDescent="0.2">
      <c r="A228" s="111"/>
      <c r="B228" s="54" t="s">
        <v>11</v>
      </c>
      <c r="C228" s="54" t="s">
        <v>6591</v>
      </c>
      <c r="D228" s="54" t="s">
        <v>3751</v>
      </c>
      <c r="E228" s="54" t="s">
        <v>6592</v>
      </c>
      <c r="F228" s="54" t="s">
        <v>5212</v>
      </c>
      <c r="G228" s="54">
        <v>1</v>
      </c>
      <c r="H228" s="54" t="s">
        <v>6593</v>
      </c>
      <c r="I228" s="54"/>
      <c r="J228" s="54" t="s">
        <v>4400</v>
      </c>
      <c r="K228" s="54" t="s">
        <v>3753</v>
      </c>
      <c r="L228" s="54">
        <v>19942584</v>
      </c>
      <c r="M228" s="54">
        <v>4</v>
      </c>
      <c r="N228" s="55">
        <v>3919.15</v>
      </c>
      <c r="O228" s="54"/>
      <c r="P228" s="54">
        <v>45</v>
      </c>
      <c r="Q228" s="54">
        <v>18</v>
      </c>
      <c r="R228" s="54">
        <f t="shared" si="3"/>
        <v>18</v>
      </c>
      <c r="S228" s="55">
        <f>N228*(1+'PORCENTAJE ECONOMICO'!$D$12)*'PRODUCTOS PACTADOS POSITIVA'!R228</f>
        <v>70544.7</v>
      </c>
      <c r="T228" s="48"/>
      <c r="V228" s="48"/>
    </row>
    <row r="229" spans="1:22" x14ac:dyDescent="0.2">
      <c r="A229" s="111"/>
      <c r="B229" s="54" t="s">
        <v>11</v>
      </c>
      <c r="C229" s="54" t="s">
        <v>6594</v>
      </c>
      <c r="D229" s="54" t="s">
        <v>6595</v>
      </c>
      <c r="E229" s="54"/>
      <c r="F229" s="54" t="s">
        <v>4455</v>
      </c>
      <c r="G229" s="54" t="s">
        <v>6596</v>
      </c>
      <c r="H229" s="54" t="s">
        <v>6597</v>
      </c>
      <c r="I229" s="54"/>
      <c r="J229" s="54" t="s">
        <v>635</v>
      </c>
      <c r="K229" s="54" t="s">
        <v>3754</v>
      </c>
      <c r="L229" s="54">
        <v>19942584</v>
      </c>
      <c r="M229" s="54">
        <v>6</v>
      </c>
      <c r="N229" s="55">
        <v>3919.15</v>
      </c>
      <c r="O229" s="54"/>
      <c r="P229" s="54">
        <v>45</v>
      </c>
      <c r="Q229" s="54">
        <v>18</v>
      </c>
      <c r="R229" s="54">
        <f t="shared" si="3"/>
        <v>18</v>
      </c>
      <c r="S229" s="55">
        <f>N229*(1+'PORCENTAJE ECONOMICO'!$D$12)*'PRODUCTOS PACTADOS POSITIVA'!R229</f>
        <v>70544.7</v>
      </c>
      <c r="T229" s="48"/>
      <c r="V229" s="48"/>
    </row>
    <row r="230" spans="1:22" x14ac:dyDescent="0.2">
      <c r="A230" s="111"/>
      <c r="B230" s="54" t="s">
        <v>11</v>
      </c>
      <c r="C230" s="54" t="s">
        <v>3059</v>
      </c>
      <c r="D230" s="54" t="s">
        <v>3060</v>
      </c>
      <c r="E230" s="54"/>
      <c r="F230" s="54"/>
      <c r="G230" s="54" t="s">
        <v>2503</v>
      </c>
      <c r="H230" s="54" t="s">
        <v>3061</v>
      </c>
      <c r="I230" s="54" t="s">
        <v>13</v>
      </c>
      <c r="J230" s="54" t="s">
        <v>1039</v>
      </c>
      <c r="K230" s="54" t="s">
        <v>3062</v>
      </c>
      <c r="L230" s="54">
        <v>19943236</v>
      </c>
      <c r="M230" s="54">
        <v>2</v>
      </c>
      <c r="N230" s="55">
        <v>16019.59</v>
      </c>
      <c r="O230" s="54" t="s">
        <v>6681</v>
      </c>
      <c r="P230" s="54">
        <v>10</v>
      </c>
      <c r="Q230" s="54">
        <v>18</v>
      </c>
      <c r="R230" s="54">
        <f t="shared" si="3"/>
        <v>18</v>
      </c>
      <c r="S230" s="55">
        <f>N230*(1+'PORCENTAJE ECONOMICO'!$D$12)*'PRODUCTOS PACTADOS POSITIVA'!R230</f>
        <v>288352.62</v>
      </c>
      <c r="T230" s="48"/>
      <c r="V230" s="48"/>
    </row>
    <row r="231" spans="1:22" x14ac:dyDescent="0.2">
      <c r="A231" s="111"/>
      <c r="B231" s="54" t="s">
        <v>11</v>
      </c>
      <c r="C231" s="54" t="s">
        <v>4273</v>
      </c>
      <c r="D231" s="54" t="s">
        <v>4274</v>
      </c>
      <c r="E231" s="54"/>
      <c r="F231" s="54"/>
      <c r="G231" s="54" t="s">
        <v>2684</v>
      </c>
      <c r="H231" s="54" t="s">
        <v>4275</v>
      </c>
      <c r="I231" s="54"/>
      <c r="J231" s="54" t="s">
        <v>629</v>
      </c>
      <c r="K231" s="54" t="s">
        <v>4276</v>
      </c>
      <c r="L231" s="54">
        <v>19943272</v>
      </c>
      <c r="M231" s="54">
        <v>1</v>
      </c>
      <c r="N231" s="55">
        <v>9525.44</v>
      </c>
      <c r="O231" s="54" t="s">
        <v>6682</v>
      </c>
      <c r="P231" s="54">
        <v>6</v>
      </c>
      <c r="Q231" s="54">
        <v>14</v>
      </c>
      <c r="R231" s="54">
        <f t="shared" si="3"/>
        <v>14</v>
      </c>
      <c r="S231" s="55">
        <f>N231*(1+'PORCENTAJE ECONOMICO'!$D$12)*'PRODUCTOS PACTADOS POSITIVA'!R231</f>
        <v>133356.16</v>
      </c>
      <c r="T231" s="48"/>
      <c r="V231" s="48"/>
    </row>
    <row r="232" spans="1:22" x14ac:dyDescent="0.2">
      <c r="A232" s="111"/>
      <c r="B232" s="54" t="s">
        <v>11</v>
      </c>
      <c r="C232" s="54" t="s">
        <v>4150</v>
      </c>
      <c r="D232" s="54" t="s">
        <v>4151</v>
      </c>
      <c r="E232" s="54"/>
      <c r="F232" s="54"/>
      <c r="G232" s="54" t="s">
        <v>2684</v>
      </c>
      <c r="H232" s="54" t="s">
        <v>4152</v>
      </c>
      <c r="I232" s="54"/>
      <c r="J232" s="54" t="s">
        <v>4153</v>
      </c>
      <c r="K232" s="54" t="s">
        <v>4154</v>
      </c>
      <c r="L232" s="54">
        <v>19943592</v>
      </c>
      <c r="M232" s="54">
        <v>3</v>
      </c>
      <c r="N232" s="55">
        <v>70.040000000000006</v>
      </c>
      <c r="O232" s="54" t="s">
        <v>6682</v>
      </c>
      <c r="P232" s="54">
        <v>10</v>
      </c>
      <c r="Q232" s="54">
        <v>11</v>
      </c>
      <c r="R232" s="54">
        <f t="shared" si="3"/>
        <v>11</v>
      </c>
      <c r="S232" s="55">
        <f>N232*(1+'PORCENTAJE ECONOMICO'!$D$12)*'PRODUCTOS PACTADOS POSITIVA'!R232</f>
        <v>770.44</v>
      </c>
      <c r="T232" s="48"/>
      <c r="V232" s="48"/>
    </row>
    <row r="233" spans="1:22" x14ac:dyDescent="0.2">
      <c r="A233" s="111"/>
      <c r="B233" s="54" t="s">
        <v>11</v>
      </c>
      <c r="C233" s="54" t="s">
        <v>3101</v>
      </c>
      <c r="D233" s="54" t="s">
        <v>3102</v>
      </c>
      <c r="E233" s="54"/>
      <c r="F233" s="54"/>
      <c r="G233" s="54" t="s">
        <v>2684</v>
      </c>
      <c r="H233" s="54" t="s">
        <v>3103</v>
      </c>
      <c r="I233" s="54"/>
      <c r="J233" s="54" t="s">
        <v>51</v>
      </c>
      <c r="K233" s="54" t="s">
        <v>3104</v>
      </c>
      <c r="L233" s="54">
        <v>19944635</v>
      </c>
      <c r="M233" s="54">
        <v>5</v>
      </c>
      <c r="N233" s="55">
        <v>80.34</v>
      </c>
      <c r="O233" s="54" t="s">
        <v>6685</v>
      </c>
      <c r="P233" s="54">
        <v>3911</v>
      </c>
      <c r="Q233" s="54">
        <v>1335</v>
      </c>
      <c r="R233" s="54">
        <f t="shared" si="3"/>
        <v>1335</v>
      </c>
      <c r="S233" s="55">
        <f>N233*(1+'PORCENTAJE ECONOMICO'!$D$12)*'PRODUCTOS PACTADOS POSITIVA'!R233</f>
        <v>107253.90000000001</v>
      </c>
      <c r="T233" s="48"/>
      <c r="V233" s="48"/>
    </row>
    <row r="234" spans="1:22" x14ac:dyDescent="0.2">
      <c r="A234" s="111"/>
      <c r="B234" s="54" t="s">
        <v>11</v>
      </c>
      <c r="C234" s="54" t="s">
        <v>3170</v>
      </c>
      <c r="D234" s="54" t="s">
        <v>3171</v>
      </c>
      <c r="E234" s="54"/>
      <c r="F234" s="54"/>
      <c r="G234" s="54" t="s">
        <v>2503</v>
      </c>
      <c r="H234" s="54" t="s">
        <v>3172</v>
      </c>
      <c r="I234" s="54"/>
      <c r="J234" s="54" t="s">
        <v>3173</v>
      </c>
      <c r="K234" s="54" t="s">
        <v>3174</v>
      </c>
      <c r="L234" s="54">
        <v>19944683</v>
      </c>
      <c r="M234" s="54">
        <v>4</v>
      </c>
      <c r="N234" s="55">
        <v>125.66</v>
      </c>
      <c r="O234" s="54" t="s">
        <v>6685</v>
      </c>
      <c r="P234" s="54">
        <v>10</v>
      </c>
      <c r="Q234" s="54">
        <v>18</v>
      </c>
      <c r="R234" s="54">
        <f t="shared" si="3"/>
        <v>18</v>
      </c>
      <c r="S234" s="55">
        <f>N234*(1+'PORCENTAJE ECONOMICO'!$D$12)*'PRODUCTOS PACTADOS POSITIVA'!R234</f>
        <v>2261.88</v>
      </c>
      <c r="T234" s="48"/>
      <c r="V234" s="48"/>
    </row>
    <row r="235" spans="1:22" x14ac:dyDescent="0.2">
      <c r="A235" s="111"/>
      <c r="B235" s="54" t="s">
        <v>11</v>
      </c>
      <c r="C235" s="54" t="s">
        <v>3367</v>
      </c>
      <c r="D235" s="54" t="s">
        <v>3613</v>
      </c>
      <c r="E235" s="54"/>
      <c r="F235" s="54"/>
      <c r="G235" s="54" t="s">
        <v>2684</v>
      </c>
      <c r="H235" s="54" t="s">
        <v>3614</v>
      </c>
      <c r="I235" s="54" t="s">
        <v>13</v>
      </c>
      <c r="J235" s="54" t="s">
        <v>289</v>
      </c>
      <c r="K235" s="54" t="s">
        <v>3615</v>
      </c>
      <c r="L235" s="54">
        <v>19946498</v>
      </c>
      <c r="M235" s="54">
        <v>11</v>
      </c>
      <c r="N235" s="55">
        <v>134.93</v>
      </c>
      <c r="O235" s="54" t="s">
        <v>6683</v>
      </c>
      <c r="P235" s="54">
        <v>10</v>
      </c>
      <c r="Q235" s="54">
        <v>12</v>
      </c>
      <c r="R235" s="54">
        <f t="shared" si="3"/>
        <v>12</v>
      </c>
      <c r="S235" s="55">
        <f>N235*(1+'PORCENTAJE ECONOMICO'!$D$12)*'PRODUCTOS PACTADOS POSITIVA'!R235</f>
        <v>1619.16</v>
      </c>
      <c r="T235" s="48"/>
      <c r="V235" s="48"/>
    </row>
    <row r="236" spans="1:22" x14ac:dyDescent="0.2">
      <c r="A236" s="111"/>
      <c r="B236" s="54" t="s">
        <v>11</v>
      </c>
      <c r="C236" s="54" t="s">
        <v>446</v>
      </c>
      <c r="D236" s="54" t="s">
        <v>3340</v>
      </c>
      <c r="E236" s="54"/>
      <c r="F236" s="54"/>
      <c r="G236" s="54" t="s">
        <v>2684</v>
      </c>
      <c r="H236" s="54" t="s">
        <v>3341</v>
      </c>
      <c r="I236" s="54"/>
      <c r="J236" s="54" t="s">
        <v>164</v>
      </c>
      <c r="K236" s="54" t="s">
        <v>4574</v>
      </c>
      <c r="L236" s="54">
        <v>19947031</v>
      </c>
      <c r="M236" s="54">
        <v>12</v>
      </c>
      <c r="N236" s="55">
        <v>133.9</v>
      </c>
      <c r="O236" s="54" t="s">
        <v>6687</v>
      </c>
      <c r="P236" s="54">
        <v>299</v>
      </c>
      <c r="Q236" s="54">
        <v>270</v>
      </c>
      <c r="R236" s="54">
        <f t="shared" si="3"/>
        <v>270</v>
      </c>
      <c r="S236" s="55">
        <f>N236*(1+'PORCENTAJE ECONOMICO'!$D$12)*'PRODUCTOS PACTADOS POSITIVA'!R236</f>
        <v>36153</v>
      </c>
      <c r="T236" s="48"/>
      <c r="V236" s="48"/>
    </row>
    <row r="237" spans="1:22" x14ac:dyDescent="0.2">
      <c r="A237" s="111"/>
      <c r="B237" s="54" t="s">
        <v>11</v>
      </c>
      <c r="C237" s="54" t="s">
        <v>161</v>
      </c>
      <c r="D237" s="54" t="s">
        <v>3335</v>
      </c>
      <c r="E237" s="54"/>
      <c r="F237" s="54"/>
      <c r="G237" s="54" t="s">
        <v>2684</v>
      </c>
      <c r="H237" s="54" t="s">
        <v>3336</v>
      </c>
      <c r="I237" s="54"/>
      <c r="J237" s="54" t="s">
        <v>164</v>
      </c>
      <c r="K237" s="54" t="s">
        <v>4575</v>
      </c>
      <c r="L237" s="54">
        <v>19947032</v>
      </c>
      <c r="M237" s="54">
        <v>11</v>
      </c>
      <c r="N237" s="55">
        <v>87.55</v>
      </c>
      <c r="O237" s="54"/>
      <c r="P237" s="54">
        <v>11118</v>
      </c>
      <c r="Q237" s="54">
        <v>2360</v>
      </c>
      <c r="R237" s="54">
        <f t="shared" si="3"/>
        <v>2360</v>
      </c>
      <c r="S237" s="55">
        <f>N237*(1+'PORCENTAJE ECONOMICO'!$D$12)*'PRODUCTOS PACTADOS POSITIVA'!R237</f>
        <v>206618</v>
      </c>
      <c r="T237" s="48"/>
      <c r="V237" s="48"/>
    </row>
    <row r="238" spans="1:22" x14ac:dyDescent="0.2">
      <c r="A238" s="111"/>
      <c r="B238" s="54" t="s">
        <v>11</v>
      </c>
      <c r="C238" s="54" t="s">
        <v>2660</v>
      </c>
      <c r="D238" s="54" t="s">
        <v>2661</v>
      </c>
      <c r="E238" s="54"/>
      <c r="F238" s="54"/>
      <c r="G238" s="54" t="s">
        <v>2503</v>
      </c>
      <c r="H238" s="54" t="s">
        <v>2662</v>
      </c>
      <c r="I238" s="54"/>
      <c r="J238" s="54" t="s">
        <v>747</v>
      </c>
      <c r="K238" s="54" t="s">
        <v>2663</v>
      </c>
      <c r="L238" s="54">
        <v>19947581</v>
      </c>
      <c r="M238" s="54">
        <v>1</v>
      </c>
      <c r="N238" s="55">
        <v>2472</v>
      </c>
      <c r="O238" s="54" t="s">
        <v>6688</v>
      </c>
      <c r="P238" s="54">
        <v>10</v>
      </c>
      <c r="Q238" s="54">
        <v>17</v>
      </c>
      <c r="R238" s="54">
        <f t="shared" si="3"/>
        <v>17</v>
      </c>
      <c r="S238" s="55">
        <f>N238*(1+'PORCENTAJE ECONOMICO'!$D$12)*'PRODUCTOS PACTADOS POSITIVA'!R238</f>
        <v>42024</v>
      </c>
      <c r="T238" s="48"/>
      <c r="V238" s="48"/>
    </row>
    <row r="239" spans="1:22" x14ac:dyDescent="0.2">
      <c r="A239" s="111"/>
      <c r="B239" s="54" t="s">
        <v>11</v>
      </c>
      <c r="C239" s="54" t="s">
        <v>3210</v>
      </c>
      <c r="D239" s="54" t="s">
        <v>3414</v>
      </c>
      <c r="E239" s="54"/>
      <c r="F239" s="54"/>
      <c r="G239" s="54" t="s">
        <v>2503</v>
      </c>
      <c r="H239" s="54" t="s">
        <v>3415</v>
      </c>
      <c r="I239" s="54"/>
      <c r="J239" s="54" t="s">
        <v>3213</v>
      </c>
      <c r="K239" s="54" t="s">
        <v>3416</v>
      </c>
      <c r="L239" s="54">
        <v>19948280</v>
      </c>
      <c r="M239" s="54">
        <v>4</v>
      </c>
      <c r="N239" s="55">
        <v>97.85</v>
      </c>
      <c r="O239" s="54" t="s">
        <v>6690</v>
      </c>
      <c r="P239" s="54">
        <v>1170</v>
      </c>
      <c r="Q239" s="54">
        <v>327</v>
      </c>
      <c r="R239" s="54">
        <f t="shared" si="3"/>
        <v>327</v>
      </c>
      <c r="S239" s="55">
        <f>N239*(1+'PORCENTAJE ECONOMICO'!$D$12)*'PRODUCTOS PACTADOS POSITIVA'!R239</f>
        <v>31996.949999999997</v>
      </c>
      <c r="T239" s="48"/>
      <c r="V239" s="48"/>
    </row>
    <row r="240" spans="1:22" x14ac:dyDescent="0.2">
      <c r="A240" s="111"/>
      <c r="B240" s="54" t="s">
        <v>11</v>
      </c>
      <c r="C240" s="54" t="s">
        <v>3110</v>
      </c>
      <c r="D240" s="54" t="s">
        <v>3394</v>
      </c>
      <c r="E240" s="54"/>
      <c r="F240" s="54"/>
      <c r="G240" s="54" t="s">
        <v>2503</v>
      </c>
      <c r="H240" s="54" t="s">
        <v>3395</v>
      </c>
      <c r="I240" s="54"/>
      <c r="J240" s="54" t="s">
        <v>3113</v>
      </c>
      <c r="K240" s="54" t="s">
        <v>3396</v>
      </c>
      <c r="L240" s="54">
        <v>19948326</v>
      </c>
      <c r="M240" s="54">
        <v>10</v>
      </c>
      <c r="N240" s="55">
        <v>47.38</v>
      </c>
      <c r="O240" s="54" t="s">
        <v>6690</v>
      </c>
      <c r="P240" s="54">
        <v>151</v>
      </c>
      <c r="Q240" s="54">
        <v>191</v>
      </c>
      <c r="R240" s="54">
        <f t="shared" si="3"/>
        <v>191</v>
      </c>
      <c r="S240" s="55">
        <f>N240*(1+'PORCENTAJE ECONOMICO'!$D$12)*'PRODUCTOS PACTADOS POSITIVA'!R240</f>
        <v>9049.58</v>
      </c>
      <c r="T240" s="48"/>
      <c r="V240" s="48"/>
    </row>
    <row r="241" spans="1:22" x14ac:dyDescent="0.2">
      <c r="A241" s="111"/>
      <c r="B241" s="54" t="s">
        <v>11</v>
      </c>
      <c r="C241" s="54" t="s">
        <v>2970</v>
      </c>
      <c r="D241" s="54" t="s">
        <v>3225</v>
      </c>
      <c r="E241" s="54"/>
      <c r="F241" s="54"/>
      <c r="G241" s="54" t="s">
        <v>2503</v>
      </c>
      <c r="H241" s="54" t="s">
        <v>3226</v>
      </c>
      <c r="I241" s="54"/>
      <c r="J241" s="54" t="s">
        <v>2973</v>
      </c>
      <c r="K241" s="54" t="s">
        <v>3227</v>
      </c>
      <c r="L241" s="54">
        <v>19948385</v>
      </c>
      <c r="M241" s="54">
        <v>10</v>
      </c>
      <c r="N241" s="55">
        <v>927</v>
      </c>
      <c r="O241" s="54" t="s">
        <v>6685</v>
      </c>
      <c r="P241" s="54">
        <v>10</v>
      </c>
      <c r="Q241" s="54">
        <v>19</v>
      </c>
      <c r="R241" s="54">
        <f t="shared" si="3"/>
        <v>19</v>
      </c>
      <c r="S241" s="55">
        <f>N241*(1+'PORCENTAJE ECONOMICO'!$D$12)*'PRODUCTOS PACTADOS POSITIVA'!R241</f>
        <v>17613</v>
      </c>
      <c r="T241" s="48"/>
      <c r="V241" s="48"/>
    </row>
    <row r="242" spans="1:22" x14ac:dyDescent="0.2">
      <c r="A242" s="111"/>
      <c r="B242" s="54" t="s">
        <v>11</v>
      </c>
      <c r="C242" s="54" t="s">
        <v>3459</v>
      </c>
      <c r="D242" s="54" t="s">
        <v>4021</v>
      </c>
      <c r="E242" s="54"/>
      <c r="F242" s="54"/>
      <c r="G242" s="54" t="s">
        <v>2684</v>
      </c>
      <c r="H242" s="54" t="s">
        <v>4024</v>
      </c>
      <c r="I242" s="54"/>
      <c r="J242" s="54" t="s">
        <v>216</v>
      </c>
      <c r="K242" s="54" t="s">
        <v>4576</v>
      </c>
      <c r="L242" s="54">
        <v>19948604</v>
      </c>
      <c r="M242" s="54">
        <v>3</v>
      </c>
      <c r="N242" s="55">
        <v>310.02999999999997</v>
      </c>
      <c r="O242" s="54" t="s">
        <v>6682</v>
      </c>
      <c r="P242" s="54">
        <v>50041</v>
      </c>
      <c r="Q242" s="54">
        <v>40450</v>
      </c>
      <c r="R242" s="54">
        <f t="shared" si="3"/>
        <v>40450</v>
      </c>
      <c r="S242" s="55">
        <f>N242*(1+'PORCENTAJE ECONOMICO'!$D$12)*'PRODUCTOS PACTADOS POSITIVA'!R242</f>
        <v>12540713.499999998</v>
      </c>
      <c r="T242" s="48"/>
      <c r="V242" s="48"/>
    </row>
    <row r="243" spans="1:22" x14ac:dyDescent="0.2">
      <c r="A243" s="111"/>
      <c r="B243" s="54" t="s">
        <v>11</v>
      </c>
      <c r="C243" s="54" t="s">
        <v>2769</v>
      </c>
      <c r="D243" s="54" t="s">
        <v>3126</v>
      </c>
      <c r="E243" s="54"/>
      <c r="F243" s="54"/>
      <c r="G243" s="54" t="s">
        <v>2684</v>
      </c>
      <c r="H243" s="54" t="s">
        <v>3127</v>
      </c>
      <c r="I243" s="54"/>
      <c r="J243" s="54" t="s">
        <v>1040</v>
      </c>
      <c r="K243" s="54" t="s">
        <v>3128</v>
      </c>
      <c r="L243" s="54">
        <v>19949190</v>
      </c>
      <c r="M243" s="54">
        <v>5</v>
      </c>
      <c r="N243" s="55">
        <v>72.099999999999994</v>
      </c>
      <c r="O243" s="54" t="s">
        <v>6685</v>
      </c>
      <c r="P243" s="54">
        <v>10</v>
      </c>
      <c r="Q243" s="54">
        <v>17</v>
      </c>
      <c r="R243" s="54">
        <f t="shared" si="3"/>
        <v>17</v>
      </c>
      <c r="S243" s="55">
        <f>N243*(1+'PORCENTAJE ECONOMICO'!$D$12)*'PRODUCTOS PACTADOS POSITIVA'!R243</f>
        <v>1225.6999999999998</v>
      </c>
      <c r="T243" s="48"/>
      <c r="V243" s="48"/>
    </row>
    <row r="244" spans="1:22" x14ac:dyDescent="0.2">
      <c r="A244" s="111"/>
      <c r="B244" s="54" t="s">
        <v>11</v>
      </c>
      <c r="C244" s="54" t="s">
        <v>2632</v>
      </c>
      <c r="D244" s="54" t="s">
        <v>2633</v>
      </c>
      <c r="E244" s="54"/>
      <c r="F244" s="54"/>
      <c r="G244" s="54" t="s">
        <v>2503</v>
      </c>
      <c r="H244" s="54" t="s">
        <v>2634</v>
      </c>
      <c r="I244" s="54"/>
      <c r="J244" s="54" t="s">
        <v>1309</v>
      </c>
      <c r="K244" s="54" t="s">
        <v>2635</v>
      </c>
      <c r="L244" s="54">
        <v>19949229</v>
      </c>
      <c r="M244" s="54">
        <v>2</v>
      </c>
      <c r="N244" s="55">
        <v>566.5</v>
      </c>
      <c r="O244" s="54" t="s">
        <v>6688</v>
      </c>
      <c r="P244" s="54">
        <v>10</v>
      </c>
      <c r="Q244" s="54">
        <v>19</v>
      </c>
      <c r="R244" s="54">
        <f t="shared" si="3"/>
        <v>19</v>
      </c>
      <c r="S244" s="55">
        <f>N244*(1+'PORCENTAJE ECONOMICO'!$D$12)*'PRODUCTOS PACTADOS POSITIVA'!R244</f>
        <v>10763.5</v>
      </c>
      <c r="T244" s="48"/>
      <c r="V244" s="48"/>
    </row>
    <row r="245" spans="1:22" x14ac:dyDescent="0.2">
      <c r="A245" s="111"/>
      <c r="B245" s="54" t="s">
        <v>11</v>
      </c>
      <c r="C245" s="54" t="s">
        <v>3189</v>
      </c>
      <c r="D245" s="54" t="s">
        <v>3190</v>
      </c>
      <c r="E245" s="54"/>
      <c r="F245" s="54"/>
      <c r="G245" s="54" t="s">
        <v>2684</v>
      </c>
      <c r="H245" s="54" t="s">
        <v>3191</v>
      </c>
      <c r="I245" s="54"/>
      <c r="J245" s="54" t="s">
        <v>856</v>
      </c>
      <c r="K245" s="54" t="s">
        <v>3192</v>
      </c>
      <c r="L245" s="54">
        <v>19949535</v>
      </c>
      <c r="M245" s="54">
        <v>2</v>
      </c>
      <c r="N245" s="55">
        <v>164.8</v>
      </c>
      <c r="O245" s="54" t="s">
        <v>6685</v>
      </c>
      <c r="P245" s="54">
        <v>5365</v>
      </c>
      <c r="Q245" s="54">
        <v>2861</v>
      </c>
      <c r="R245" s="54">
        <f t="shared" si="3"/>
        <v>2861</v>
      </c>
      <c r="S245" s="55">
        <f>N245*(1+'PORCENTAJE ECONOMICO'!$D$12)*'PRODUCTOS PACTADOS POSITIVA'!R245</f>
        <v>471492.80000000005</v>
      </c>
      <c r="T245" s="48"/>
      <c r="V245" s="48"/>
    </row>
    <row r="246" spans="1:22" x14ac:dyDescent="0.2">
      <c r="A246" s="111"/>
      <c r="B246" s="54" t="s">
        <v>11</v>
      </c>
      <c r="C246" s="54" t="s">
        <v>3021</v>
      </c>
      <c r="D246" s="54" t="s">
        <v>3022</v>
      </c>
      <c r="E246" s="54"/>
      <c r="F246" s="54"/>
      <c r="G246" s="54" t="s">
        <v>2503</v>
      </c>
      <c r="H246" s="54" t="s">
        <v>3023</v>
      </c>
      <c r="I246" s="54"/>
      <c r="J246" s="54" t="s">
        <v>323</v>
      </c>
      <c r="K246" s="54" t="s">
        <v>3024</v>
      </c>
      <c r="L246" s="54">
        <v>19949719</v>
      </c>
      <c r="M246" s="54">
        <v>3</v>
      </c>
      <c r="N246" s="55">
        <v>189.52</v>
      </c>
      <c r="O246" s="54" t="s">
        <v>6681</v>
      </c>
      <c r="P246" s="54">
        <v>2310</v>
      </c>
      <c r="Q246" s="54">
        <v>960</v>
      </c>
      <c r="R246" s="54">
        <f t="shared" si="3"/>
        <v>960</v>
      </c>
      <c r="S246" s="55">
        <f>N246*(1+'PORCENTAJE ECONOMICO'!$D$12)*'PRODUCTOS PACTADOS POSITIVA'!R246</f>
        <v>181939.20000000001</v>
      </c>
      <c r="T246" s="48"/>
      <c r="V246" s="48"/>
    </row>
    <row r="247" spans="1:22" x14ac:dyDescent="0.2">
      <c r="A247" s="111"/>
      <c r="B247" s="54" t="s">
        <v>11</v>
      </c>
      <c r="C247" s="54" t="s">
        <v>3017</v>
      </c>
      <c r="D247" s="54" t="s">
        <v>3018</v>
      </c>
      <c r="E247" s="54"/>
      <c r="F247" s="54"/>
      <c r="G247" s="54" t="s">
        <v>2503</v>
      </c>
      <c r="H247" s="54" t="s">
        <v>3019</v>
      </c>
      <c r="I247" s="54"/>
      <c r="J247" s="54" t="s">
        <v>323</v>
      </c>
      <c r="K247" s="54" t="s">
        <v>3020</v>
      </c>
      <c r="L247" s="54">
        <v>19949721</v>
      </c>
      <c r="M247" s="54">
        <v>2</v>
      </c>
      <c r="N247" s="55">
        <v>318.27</v>
      </c>
      <c r="O247" s="54" t="s">
        <v>6681</v>
      </c>
      <c r="P247" s="54">
        <v>810</v>
      </c>
      <c r="Q247" s="54">
        <v>690</v>
      </c>
      <c r="R247" s="54">
        <f t="shared" si="3"/>
        <v>690</v>
      </c>
      <c r="S247" s="55">
        <f>N247*(1+'PORCENTAJE ECONOMICO'!$D$12)*'PRODUCTOS PACTADOS POSITIVA'!R247</f>
        <v>219606.3</v>
      </c>
      <c r="T247" s="48"/>
      <c r="V247" s="48"/>
    </row>
    <row r="248" spans="1:22" x14ac:dyDescent="0.2">
      <c r="A248" s="111"/>
      <c r="B248" s="54" t="s">
        <v>11</v>
      </c>
      <c r="C248" s="54" t="s">
        <v>3025</v>
      </c>
      <c r="D248" s="54" t="s">
        <v>3026</v>
      </c>
      <c r="E248" s="54"/>
      <c r="F248" s="54"/>
      <c r="G248" s="54" t="s">
        <v>2503</v>
      </c>
      <c r="H248" s="54" t="s">
        <v>3027</v>
      </c>
      <c r="I248" s="54"/>
      <c r="J248" s="54" t="s">
        <v>323</v>
      </c>
      <c r="K248" s="54" t="s">
        <v>3028</v>
      </c>
      <c r="L248" s="54">
        <v>19949755</v>
      </c>
      <c r="M248" s="54">
        <v>1</v>
      </c>
      <c r="N248" s="55">
        <v>82.4</v>
      </c>
      <c r="O248" s="54" t="s">
        <v>6681</v>
      </c>
      <c r="P248" s="54">
        <v>2625</v>
      </c>
      <c r="Q248" s="54">
        <v>1710</v>
      </c>
      <c r="R248" s="54">
        <f t="shared" si="3"/>
        <v>1710</v>
      </c>
      <c r="S248" s="55">
        <f>N248*(1+'PORCENTAJE ECONOMICO'!$D$12)*'PRODUCTOS PACTADOS POSITIVA'!R248</f>
        <v>140904</v>
      </c>
      <c r="T248" s="48"/>
      <c r="V248" s="48"/>
    </row>
    <row r="249" spans="1:22" x14ac:dyDescent="0.2">
      <c r="A249" s="111"/>
      <c r="B249" s="54" t="s">
        <v>11</v>
      </c>
      <c r="C249" s="54" t="s">
        <v>6598</v>
      </c>
      <c r="D249" s="54" t="s">
        <v>6288</v>
      </c>
      <c r="E249" s="54" t="s">
        <v>6599</v>
      </c>
      <c r="F249" s="54" t="s">
        <v>1566</v>
      </c>
      <c r="G249" s="54">
        <v>20</v>
      </c>
      <c r="H249" s="54" t="s">
        <v>6600</v>
      </c>
      <c r="I249" s="54"/>
      <c r="J249" s="54" t="s">
        <v>4400</v>
      </c>
      <c r="K249" s="54" t="s">
        <v>2837</v>
      </c>
      <c r="L249" s="54" t="s">
        <v>6601</v>
      </c>
      <c r="M249" s="54">
        <v>2</v>
      </c>
      <c r="N249" s="55">
        <v>4113.82</v>
      </c>
      <c r="O249" s="54"/>
      <c r="P249" s="54"/>
      <c r="Q249" s="54">
        <v>3450</v>
      </c>
      <c r="R249" s="54">
        <f t="shared" si="3"/>
        <v>3450</v>
      </c>
      <c r="S249" s="55">
        <f>N249*(1+'PORCENTAJE ECONOMICO'!$D$12)*'PRODUCTOS PACTADOS POSITIVA'!R249</f>
        <v>14192678.999999998</v>
      </c>
      <c r="T249" s="48"/>
      <c r="V249" s="48"/>
    </row>
    <row r="250" spans="1:22" x14ac:dyDescent="0.2">
      <c r="A250" s="111"/>
      <c r="B250" s="54" t="s">
        <v>11</v>
      </c>
      <c r="C250" s="54" t="s">
        <v>161</v>
      </c>
      <c r="D250" s="54" t="s">
        <v>3337</v>
      </c>
      <c r="E250" s="54"/>
      <c r="F250" s="54"/>
      <c r="G250" s="54" t="s">
        <v>2503</v>
      </c>
      <c r="H250" s="54" t="s">
        <v>3338</v>
      </c>
      <c r="I250" s="54" t="s">
        <v>13</v>
      </c>
      <c r="J250" s="54" t="s">
        <v>164</v>
      </c>
      <c r="K250" s="54" t="s">
        <v>3339</v>
      </c>
      <c r="L250" s="54">
        <v>19950315</v>
      </c>
      <c r="M250" s="54">
        <v>11</v>
      </c>
      <c r="N250" s="55">
        <v>1246.3</v>
      </c>
      <c r="O250" s="54" t="s">
        <v>6687</v>
      </c>
      <c r="P250" s="54">
        <v>10</v>
      </c>
      <c r="Q250" s="54">
        <v>17</v>
      </c>
      <c r="R250" s="54">
        <f t="shared" si="3"/>
        <v>17</v>
      </c>
      <c r="S250" s="55">
        <f>N250*(1+'PORCENTAJE ECONOMICO'!$D$12)*'PRODUCTOS PACTADOS POSITIVA'!R250</f>
        <v>21187.1</v>
      </c>
      <c r="T250" s="48"/>
      <c r="V250" s="48"/>
    </row>
    <row r="251" spans="1:22" x14ac:dyDescent="0.2">
      <c r="A251" s="111"/>
      <c r="B251" s="54" t="s">
        <v>11</v>
      </c>
      <c r="C251" s="54" t="s">
        <v>4228</v>
      </c>
      <c r="D251" s="54" t="s">
        <v>4229</v>
      </c>
      <c r="E251" s="54"/>
      <c r="F251" s="54"/>
      <c r="G251" s="54" t="s">
        <v>2684</v>
      </c>
      <c r="H251" s="54" t="s">
        <v>4230</v>
      </c>
      <c r="I251" s="54"/>
      <c r="J251" s="54" t="s">
        <v>240</v>
      </c>
      <c r="K251" s="54" t="s">
        <v>4231</v>
      </c>
      <c r="L251" s="54">
        <v>19952343</v>
      </c>
      <c r="M251" s="54">
        <v>3</v>
      </c>
      <c r="N251" s="55">
        <v>1447.15</v>
      </c>
      <c r="O251" s="54" t="s">
        <v>6682</v>
      </c>
      <c r="P251" s="54">
        <v>10</v>
      </c>
      <c r="Q251" s="54">
        <v>11</v>
      </c>
      <c r="R251" s="54">
        <f t="shared" si="3"/>
        <v>11</v>
      </c>
      <c r="S251" s="55">
        <f>N251*(1+'PORCENTAJE ECONOMICO'!$D$12)*'PRODUCTOS PACTADOS POSITIVA'!R251</f>
        <v>15918.650000000001</v>
      </c>
      <c r="T251" s="48"/>
      <c r="V251" s="48"/>
    </row>
    <row r="252" spans="1:22" x14ac:dyDescent="0.2">
      <c r="A252" s="111"/>
      <c r="B252" s="54" t="s">
        <v>11</v>
      </c>
      <c r="C252" s="54" t="s">
        <v>2773</v>
      </c>
      <c r="D252" s="54" t="s">
        <v>2774</v>
      </c>
      <c r="E252" s="54"/>
      <c r="F252" s="54"/>
      <c r="G252" s="54" t="s">
        <v>2503</v>
      </c>
      <c r="H252" s="54" t="s">
        <v>2775</v>
      </c>
      <c r="I252" s="54" t="s">
        <v>13</v>
      </c>
      <c r="J252" s="54" t="s">
        <v>797</v>
      </c>
      <c r="K252" s="54" t="s">
        <v>2776</v>
      </c>
      <c r="L252" s="54">
        <v>19952818</v>
      </c>
      <c r="M252" s="54">
        <v>1</v>
      </c>
      <c r="N252" s="55">
        <v>1131.97</v>
      </c>
      <c r="O252" s="54" t="s">
        <v>6681</v>
      </c>
      <c r="P252" s="54">
        <v>550</v>
      </c>
      <c r="Q252" s="54">
        <v>180</v>
      </c>
      <c r="R252" s="54">
        <f t="shared" si="3"/>
        <v>180</v>
      </c>
      <c r="S252" s="55">
        <f>N252*(1+'PORCENTAJE ECONOMICO'!$D$12)*'PRODUCTOS PACTADOS POSITIVA'!R252</f>
        <v>203754.6</v>
      </c>
      <c r="T252" s="48"/>
      <c r="V252" s="48"/>
    </row>
    <row r="253" spans="1:22" x14ac:dyDescent="0.2">
      <c r="A253" s="111"/>
      <c r="B253" s="54" t="s">
        <v>11</v>
      </c>
      <c r="C253" s="54" t="s">
        <v>3000</v>
      </c>
      <c r="D253" s="54" t="s">
        <v>3001</v>
      </c>
      <c r="E253" s="54"/>
      <c r="F253" s="54"/>
      <c r="G253" s="54" t="s">
        <v>2684</v>
      </c>
      <c r="H253" s="54" t="s">
        <v>3002</v>
      </c>
      <c r="I253" s="54"/>
      <c r="J253" s="54" t="s">
        <v>747</v>
      </c>
      <c r="K253" s="54" t="s">
        <v>3003</v>
      </c>
      <c r="L253" s="54">
        <v>19953616</v>
      </c>
      <c r="M253" s="54">
        <v>2</v>
      </c>
      <c r="N253" s="55">
        <v>1854</v>
      </c>
      <c r="O253" s="54" t="s">
        <v>6681</v>
      </c>
      <c r="P253" s="54">
        <v>10</v>
      </c>
      <c r="Q253" s="54">
        <v>10</v>
      </c>
      <c r="R253" s="54">
        <f t="shared" si="3"/>
        <v>10</v>
      </c>
      <c r="S253" s="55">
        <f>N253*(1+'PORCENTAJE ECONOMICO'!$D$12)*'PRODUCTOS PACTADOS POSITIVA'!R253</f>
        <v>18540</v>
      </c>
      <c r="T253" s="48"/>
      <c r="V253" s="48"/>
    </row>
    <row r="254" spans="1:22" x14ac:dyDescent="0.2">
      <c r="A254" s="111"/>
      <c r="B254" s="54" t="s">
        <v>11</v>
      </c>
      <c r="C254" s="54" t="s">
        <v>2660</v>
      </c>
      <c r="D254" s="54" t="s">
        <v>3004</v>
      </c>
      <c r="E254" s="54"/>
      <c r="F254" s="54"/>
      <c r="G254" s="54" t="s">
        <v>2684</v>
      </c>
      <c r="H254" s="54" t="s">
        <v>3005</v>
      </c>
      <c r="I254" s="54" t="s">
        <v>13</v>
      </c>
      <c r="J254" s="54" t="s">
        <v>747</v>
      </c>
      <c r="K254" s="54" t="s">
        <v>3006</v>
      </c>
      <c r="L254" s="54">
        <v>19953617</v>
      </c>
      <c r="M254" s="54">
        <v>1</v>
      </c>
      <c r="N254" s="55">
        <v>2163</v>
      </c>
      <c r="O254" s="54" t="s">
        <v>6681</v>
      </c>
      <c r="P254" s="54">
        <v>10</v>
      </c>
      <c r="Q254" s="54">
        <v>13</v>
      </c>
      <c r="R254" s="54">
        <f t="shared" si="3"/>
        <v>13</v>
      </c>
      <c r="S254" s="55">
        <f>N254*(1+'PORCENTAJE ECONOMICO'!$D$12)*'PRODUCTOS PACTADOS POSITIVA'!R254</f>
        <v>28119</v>
      </c>
      <c r="T254" s="48"/>
      <c r="V254" s="48"/>
    </row>
    <row r="255" spans="1:22" x14ac:dyDescent="0.2">
      <c r="A255" s="111"/>
      <c r="B255" s="54" t="s">
        <v>11</v>
      </c>
      <c r="C255" s="54" t="s">
        <v>2970</v>
      </c>
      <c r="D255" s="54" t="s">
        <v>3706</v>
      </c>
      <c r="E255" s="54"/>
      <c r="F255" s="54"/>
      <c r="G255" s="54" t="s">
        <v>2503</v>
      </c>
      <c r="H255" s="54" t="s">
        <v>3707</v>
      </c>
      <c r="I255" s="54"/>
      <c r="J255" s="54" t="s">
        <v>2973</v>
      </c>
      <c r="K255" s="54" t="s">
        <v>3708</v>
      </c>
      <c r="L255" s="54">
        <v>19953629</v>
      </c>
      <c r="M255" s="54">
        <v>3</v>
      </c>
      <c r="N255" s="55">
        <v>950.69</v>
      </c>
      <c r="O255" s="54" t="s">
        <v>6689</v>
      </c>
      <c r="P255" s="54">
        <v>1740</v>
      </c>
      <c r="Q255" s="54">
        <v>90</v>
      </c>
      <c r="R255" s="54">
        <f t="shared" si="3"/>
        <v>90</v>
      </c>
      <c r="S255" s="55">
        <f>N255*(1+'PORCENTAJE ECONOMICO'!$D$12)*'PRODUCTOS PACTADOS POSITIVA'!R255</f>
        <v>85562.1</v>
      </c>
      <c r="T255" s="48"/>
      <c r="V255" s="48"/>
    </row>
    <row r="256" spans="1:22" x14ac:dyDescent="0.2">
      <c r="A256" s="111"/>
      <c r="B256" s="54" t="s">
        <v>11</v>
      </c>
      <c r="C256" s="54" t="s">
        <v>2970</v>
      </c>
      <c r="D256" s="54" t="s">
        <v>3494</v>
      </c>
      <c r="E256" s="54"/>
      <c r="F256" s="54"/>
      <c r="G256" s="54" t="s">
        <v>2503</v>
      </c>
      <c r="H256" s="54" t="s">
        <v>3495</v>
      </c>
      <c r="I256" s="54"/>
      <c r="J256" s="54" t="s">
        <v>2973</v>
      </c>
      <c r="K256" s="54" t="s">
        <v>3496</v>
      </c>
      <c r="L256" s="54">
        <v>19953705</v>
      </c>
      <c r="M256" s="54">
        <v>13</v>
      </c>
      <c r="N256" s="55">
        <v>956.87</v>
      </c>
      <c r="O256" s="54" t="s">
        <v>6686</v>
      </c>
      <c r="P256" s="54">
        <v>10</v>
      </c>
      <c r="Q256" s="54">
        <v>16</v>
      </c>
      <c r="R256" s="54">
        <f t="shared" si="3"/>
        <v>16</v>
      </c>
      <c r="S256" s="55">
        <f>N256*(1+'PORCENTAJE ECONOMICO'!$D$12)*'PRODUCTOS PACTADOS POSITIVA'!R256</f>
        <v>15309.92</v>
      </c>
      <c r="T256" s="48"/>
      <c r="V256" s="48"/>
    </row>
    <row r="257" spans="1:22" x14ac:dyDescent="0.2">
      <c r="A257" s="111"/>
      <c r="B257" s="54" t="s">
        <v>11</v>
      </c>
      <c r="C257" s="54" t="s">
        <v>2522</v>
      </c>
      <c r="D257" s="54" t="s">
        <v>2523</v>
      </c>
      <c r="E257" s="54"/>
      <c r="F257" s="54"/>
      <c r="G257" s="54" t="s">
        <v>2503</v>
      </c>
      <c r="H257" s="54" t="s">
        <v>2524</v>
      </c>
      <c r="I257" s="54"/>
      <c r="J257" s="54" t="s">
        <v>1138</v>
      </c>
      <c r="K257" s="54" t="s">
        <v>2525</v>
      </c>
      <c r="L257" s="54">
        <v>19953713</v>
      </c>
      <c r="M257" s="54">
        <v>2</v>
      </c>
      <c r="N257" s="55">
        <v>736.45</v>
      </c>
      <c r="O257" s="54" t="s">
        <v>6684</v>
      </c>
      <c r="P257" s="54"/>
      <c r="Q257" s="54">
        <v>50</v>
      </c>
      <c r="R257" s="54">
        <f t="shared" si="3"/>
        <v>50</v>
      </c>
      <c r="S257" s="55">
        <f>N257*(1+'PORCENTAJE ECONOMICO'!$D$12)*'PRODUCTOS PACTADOS POSITIVA'!R257</f>
        <v>36822.5</v>
      </c>
      <c r="T257" s="48"/>
      <c r="V257" s="48"/>
    </row>
    <row r="258" spans="1:22" x14ac:dyDescent="0.2">
      <c r="A258" s="111"/>
      <c r="B258" s="54" t="s">
        <v>11</v>
      </c>
      <c r="C258" s="54" t="s">
        <v>3623</v>
      </c>
      <c r="D258" s="54" t="s">
        <v>3624</v>
      </c>
      <c r="E258" s="54"/>
      <c r="F258" s="54"/>
      <c r="G258" s="54" t="s">
        <v>2684</v>
      </c>
      <c r="H258" s="54" t="s">
        <v>3625</v>
      </c>
      <c r="I258" s="54" t="s">
        <v>13</v>
      </c>
      <c r="J258" s="54" t="s">
        <v>533</v>
      </c>
      <c r="K258" s="54" t="s">
        <v>3626</v>
      </c>
      <c r="L258" s="54">
        <v>19953870</v>
      </c>
      <c r="M258" s="54">
        <v>1</v>
      </c>
      <c r="N258" s="55">
        <v>17007.36</v>
      </c>
      <c r="O258" s="54" t="s">
        <v>6683</v>
      </c>
      <c r="P258" s="54">
        <v>9</v>
      </c>
      <c r="Q258" s="54">
        <v>2</v>
      </c>
      <c r="R258" s="54">
        <f t="shared" si="3"/>
        <v>2</v>
      </c>
      <c r="S258" s="55">
        <f>N258*(1+'PORCENTAJE ECONOMICO'!$D$12)*'PRODUCTOS PACTADOS POSITIVA'!R258</f>
        <v>34014.720000000001</v>
      </c>
      <c r="T258" s="48"/>
      <c r="V258" s="48"/>
    </row>
    <row r="259" spans="1:22" x14ac:dyDescent="0.2">
      <c r="A259" s="111"/>
      <c r="B259" s="54" t="s">
        <v>11</v>
      </c>
      <c r="C259" s="54" t="s">
        <v>446</v>
      </c>
      <c r="D259" s="54" t="s">
        <v>3966</v>
      </c>
      <c r="E259" s="54"/>
      <c r="F259" s="54"/>
      <c r="G259" s="54" t="s">
        <v>2684</v>
      </c>
      <c r="H259" s="54" t="s">
        <v>3969</v>
      </c>
      <c r="I259" s="54" t="s">
        <v>13</v>
      </c>
      <c r="J259" s="54" t="s">
        <v>164</v>
      </c>
      <c r="K259" s="54" t="s">
        <v>3970</v>
      </c>
      <c r="L259" s="54">
        <v>19953919</v>
      </c>
      <c r="M259" s="54">
        <v>8</v>
      </c>
      <c r="N259" s="55">
        <v>1506.89</v>
      </c>
      <c r="O259" s="54" t="s">
        <v>6682</v>
      </c>
      <c r="P259" s="54">
        <v>584</v>
      </c>
      <c r="Q259" s="54">
        <v>240</v>
      </c>
      <c r="R259" s="54">
        <f t="shared" si="3"/>
        <v>240</v>
      </c>
      <c r="S259" s="55">
        <f>N259*(1+'PORCENTAJE ECONOMICO'!$D$12)*'PRODUCTOS PACTADOS POSITIVA'!R259</f>
        <v>361653.60000000003</v>
      </c>
      <c r="T259" s="48"/>
      <c r="V259" s="48"/>
    </row>
    <row r="260" spans="1:22" x14ac:dyDescent="0.2">
      <c r="A260" s="111"/>
      <c r="B260" s="54" t="s">
        <v>11</v>
      </c>
      <c r="C260" s="54" t="s">
        <v>6602</v>
      </c>
      <c r="D260" s="54" t="s">
        <v>3111</v>
      </c>
      <c r="E260" s="54" t="s">
        <v>6603</v>
      </c>
      <c r="F260" s="54" t="s">
        <v>1566</v>
      </c>
      <c r="G260" s="54" t="s">
        <v>6498</v>
      </c>
      <c r="H260" s="54" t="s">
        <v>3112</v>
      </c>
      <c r="I260" s="54" t="s">
        <v>13</v>
      </c>
      <c r="J260" s="54" t="s">
        <v>3113</v>
      </c>
      <c r="K260" s="54" t="s">
        <v>3114</v>
      </c>
      <c r="L260" s="54">
        <v>19953922</v>
      </c>
      <c r="M260" s="54">
        <v>2</v>
      </c>
      <c r="N260" s="55">
        <v>163.77000000000001</v>
      </c>
      <c r="O260" s="54"/>
      <c r="P260" s="54">
        <v>33627</v>
      </c>
      <c r="Q260" s="54">
        <v>25677</v>
      </c>
      <c r="R260" s="54">
        <f t="shared" si="3"/>
        <v>25677</v>
      </c>
      <c r="S260" s="55">
        <f>N260*(1+'PORCENTAJE ECONOMICO'!$D$12)*'PRODUCTOS PACTADOS POSITIVA'!R260</f>
        <v>4205122.29</v>
      </c>
      <c r="T260" s="48"/>
      <c r="V260" s="48"/>
    </row>
    <row r="261" spans="1:22" x14ac:dyDescent="0.2">
      <c r="A261" s="111"/>
      <c r="B261" s="54" t="s">
        <v>11</v>
      </c>
      <c r="C261" s="54" t="s">
        <v>6604</v>
      </c>
      <c r="D261" s="54" t="s">
        <v>3931</v>
      </c>
      <c r="E261" s="54" t="s">
        <v>6207</v>
      </c>
      <c r="F261" s="54" t="s">
        <v>21</v>
      </c>
      <c r="G261" s="54">
        <v>200</v>
      </c>
      <c r="H261" s="54" t="s">
        <v>3329</v>
      </c>
      <c r="I261" s="54"/>
      <c r="J261" s="54" t="s">
        <v>4400</v>
      </c>
      <c r="K261" s="54" t="s">
        <v>3330</v>
      </c>
      <c r="L261" s="54">
        <v>19953925</v>
      </c>
      <c r="M261" s="54">
        <v>7</v>
      </c>
      <c r="N261" s="55">
        <v>216.3</v>
      </c>
      <c r="O261" s="54"/>
      <c r="P261" s="54">
        <v>307</v>
      </c>
      <c r="Q261" s="54">
        <v>167</v>
      </c>
      <c r="R261" s="54">
        <f t="shared" si="3"/>
        <v>167</v>
      </c>
      <c r="S261" s="55">
        <f>N261*(1+'PORCENTAJE ECONOMICO'!$D$12)*'PRODUCTOS PACTADOS POSITIVA'!R261</f>
        <v>36122.1</v>
      </c>
      <c r="T261" s="48"/>
      <c r="V261" s="48"/>
    </row>
    <row r="262" spans="1:22" x14ac:dyDescent="0.2">
      <c r="A262" s="111"/>
      <c r="B262" s="54" t="s">
        <v>11</v>
      </c>
      <c r="C262" s="54" t="s">
        <v>3892</v>
      </c>
      <c r="D262" s="54" t="s">
        <v>3893</v>
      </c>
      <c r="E262" s="54"/>
      <c r="F262" s="54"/>
      <c r="G262" s="54" t="s">
        <v>2684</v>
      </c>
      <c r="H262" s="54" t="s">
        <v>3894</v>
      </c>
      <c r="I262" s="54"/>
      <c r="J262" s="54" t="s">
        <v>1366</v>
      </c>
      <c r="K262" s="54" t="s">
        <v>3895</v>
      </c>
      <c r="L262" s="54">
        <v>19953947</v>
      </c>
      <c r="M262" s="54">
        <v>1</v>
      </c>
      <c r="N262" s="55">
        <v>1144.33</v>
      </c>
      <c r="O262" s="54" t="s">
        <v>6682</v>
      </c>
      <c r="P262" s="54">
        <v>868</v>
      </c>
      <c r="Q262" s="54">
        <v>1024</v>
      </c>
      <c r="R262" s="54">
        <f t="shared" si="3"/>
        <v>1024</v>
      </c>
      <c r="S262" s="55">
        <f>N262*(1+'PORCENTAJE ECONOMICO'!$D$12)*'PRODUCTOS PACTADOS POSITIVA'!R262</f>
        <v>1171793.9199999999</v>
      </c>
      <c r="T262" s="48"/>
      <c r="V262" s="48"/>
    </row>
    <row r="263" spans="1:22" x14ac:dyDescent="0.2">
      <c r="A263" s="111"/>
      <c r="B263" s="54" t="s">
        <v>11</v>
      </c>
      <c r="C263" s="54" t="s">
        <v>4308</v>
      </c>
      <c r="D263" s="54" t="s">
        <v>4309</v>
      </c>
      <c r="E263" s="54"/>
      <c r="F263" s="54"/>
      <c r="G263" s="54" t="s">
        <v>2684</v>
      </c>
      <c r="H263" s="54" t="s">
        <v>4310</v>
      </c>
      <c r="I263" s="54"/>
      <c r="J263" s="54" t="s">
        <v>720</v>
      </c>
      <c r="K263" s="54" t="s">
        <v>4311</v>
      </c>
      <c r="L263" s="54">
        <v>19954138</v>
      </c>
      <c r="M263" s="54">
        <v>21</v>
      </c>
      <c r="N263" s="55">
        <v>165.83</v>
      </c>
      <c r="O263" s="54" t="s">
        <v>6682</v>
      </c>
      <c r="P263" s="54">
        <v>1485</v>
      </c>
      <c r="Q263" s="54">
        <v>588</v>
      </c>
      <c r="R263" s="54">
        <f t="shared" ref="R263:R326" si="4">AVERAGE(Q263:Q263)</f>
        <v>588</v>
      </c>
      <c r="S263" s="55">
        <f>N263*(1+'PORCENTAJE ECONOMICO'!$D$12)*'PRODUCTOS PACTADOS POSITIVA'!R263</f>
        <v>97508.040000000008</v>
      </c>
      <c r="T263" s="48"/>
      <c r="V263" s="48"/>
    </row>
    <row r="264" spans="1:22" x14ac:dyDescent="0.2">
      <c r="A264" s="111"/>
      <c r="B264" s="54" t="s">
        <v>11</v>
      </c>
      <c r="C264" s="54" t="s">
        <v>3874</v>
      </c>
      <c r="D264" s="54" t="s">
        <v>3875</v>
      </c>
      <c r="E264" s="54"/>
      <c r="F264" s="54"/>
      <c r="G264" s="54" t="s">
        <v>2503</v>
      </c>
      <c r="H264" s="54" t="s">
        <v>3876</v>
      </c>
      <c r="I264" s="54" t="s">
        <v>13</v>
      </c>
      <c r="J264" s="54" t="s">
        <v>167</v>
      </c>
      <c r="K264" s="54" t="s">
        <v>3877</v>
      </c>
      <c r="L264" s="54">
        <v>19954442</v>
      </c>
      <c r="M264" s="54">
        <v>8</v>
      </c>
      <c r="N264" s="55">
        <v>213.21</v>
      </c>
      <c r="O264" s="54" t="s">
        <v>6682</v>
      </c>
      <c r="P264" s="54">
        <v>10</v>
      </c>
      <c r="Q264" s="54">
        <v>13</v>
      </c>
      <c r="R264" s="54">
        <f t="shared" si="4"/>
        <v>13</v>
      </c>
      <c r="S264" s="55">
        <f>N264*(1+'PORCENTAJE ECONOMICO'!$D$12)*'PRODUCTOS PACTADOS POSITIVA'!R264</f>
        <v>2771.73</v>
      </c>
      <c r="T264" s="48"/>
      <c r="V264" s="48"/>
    </row>
    <row r="265" spans="1:22" x14ac:dyDescent="0.2">
      <c r="A265" s="111"/>
      <c r="B265" s="54" t="s">
        <v>11</v>
      </c>
      <c r="C265" s="54" t="s">
        <v>2683</v>
      </c>
      <c r="D265" s="54" t="s">
        <v>3391</v>
      </c>
      <c r="E265" s="54"/>
      <c r="F265" s="54"/>
      <c r="G265" s="54" t="s">
        <v>2684</v>
      </c>
      <c r="H265" s="54" t="s">
        <v>3392</v>
      </c>
      <c r="I265" s="54" t="s">
        <v>13</v>
      </c>
      <c r="J265" s="54" t="s">
        <v>37</v>
      </c>
      <c r="K265" s="54" t="s">
        <v>3393</v>
      </c>
      <c r="L265" s="54">
        <v>19954763</v>
      </c>
      <c r="M265" s="54">
        <v>5</v>
      </c>
      <c r="N265" s="55">
        <v>103</v>
      </c>
      <c r="O265" s="54" t="s">
        <v>6690</v>
      </c>
      <c r="P265" s="54">
        <v>774854</v>
      </c>
      <c r="Q265" s="54">
        <v>611075</v>
      </c>
      <c r="R265" s="54">
        <f t="shared" si="4"/>
        <v>611075</v>
      </c>
      <c r="S265" s="55">
        <f>N265*(1+'PORCENTAJE ECONOMICO'!$D$12)*'PRODUCTOS PACTADOS POSITIVA'!R265</f>
        <v>62940725</v>
      </c>
      <c r="T265" s="48"/>
      <c r="V265" s="48"/>
    </row>
    <row r="266" spans="1:22" x14ac:dyDescent="0.2">
      <c r="A266" s="111"/>
      <c r="B266" s="54" t="s">
        <v>11</v>
      </c>
      <c r="C266" s="54" t="s">
        <v>3286</v>
      </c>
      <c r="D266" s="54" t="s">
        <v>3287</v>
      </c>
      <c r="E266" s="54"/>
      <c r="F266" s="54"/>
      <c r="G266" s="54" t="s">
        <v>2684</v>
      </c>
      <c r="H266" s="54" t="s">
        <v>3288</v>
      </c>
      <c r="I266" s="54" t="s">
        <v>13</v>
      </c>
      <c r="J266" s="54" t="s">
        <v>309</v>
      </c>
      <c r="K266" s="54" t="s">
        <v>3289</v>
      </c>
      <c r="L266" s="54">
        <v>19954814</v>
      </c>
      <c r="M266" s="54">
        <v>4</v>
      </c>
      <c r="N266" s="55">
        <v>285.31</v>
      </c>
      <c r="O266" s="54" t="s">
        <v>6687</v>
      </c>
      <c r="P266" s="54"/>
      <c r="Q266" s="54">
        <v>90</v>
      </c>
      <c r="R266" s="54">
        <f t="shared" si="4"/>
        <v>90</v>
      </c>
      <c r="S266" s="55">
        <f>N266*(1+'PORCENTAJE ECONOMICO'!$D$12)*'PRODUCTOS PACTADOS POSITIVA'!R266</f>
        <v>25677.9</v>
      </c>
      <c r="T266" s="48"/>
      <c r="V266" s="48"/>
    </row>
    <row r="267" spans="1:22" x14ac:dyDescent="0.2">
      <c r="A267" s="111"/>
      <c r="B267" s="54" t="s">
        <v>11</v>
      </c>
      <c r="C267" s="54" t="s">
        <v>3189</v>
      </c>
      <c r="D267" s="54" t="s">
        <v>3408</v>
      </c>
      <c r="E267" s="54"/>
      <c r="F267" s="54"/>
      <c r="G267" s="54" t="s">
        <v>2503</v>
      </c>
      <c r="H267" s="54" t="s">
        <v>3409</v>
      </c>
      <c r="I267" s="54" t="s">
        <v>13</v>
      </c>
      <c r="J267" s="54" t="s">
        <v>856</v>
      </c>
      <c r="K267" s="54" t="s">
        <v>3410</v>
      </c>
      <c r="L267" s="54">
        <v>19955212</v>
      </c>
      <c r="M267" s="54">
        <v>9</v>
      </c>
      <c r="N267" s="55">
        <v>195.7</v>
      </c>
      <c r="O267" s="54" t="s">
        <v>6690</v>
      </c>
      <c r="P267" s="54">
        <v>10</v>
      </c>
      <c r="Q267" s="54">
        <v>11</v>
      </c>
      <c r="R267" s="54">
        <f t="shared" si="4"/>
        <v>11</v>
      </c>
      <c r="S267" s="55">
        <f>N267*(1+'PORCENTAJE ECONOMICO'!$D$12)*'PRODUCTOS PACTADOS POSITIVA'!R267</f>
        <v>2152.6999999999998</v>
      </c>
      <c r="T267" s="48"/>
      <c r="V267" s="48"/>
    </row>
    <row r="268" spans="1:22" x14ac:dyDescent="0.2">
      <c r="A268" s="111"/>
      <c r="B268" s="54" t="s">
        <v>11</v>
      </c>
      <c r="C268" s="54" t="s">
        <v>2509</v>
      </c>
      <c r="D268" s="54" t="s">
        <v>3656</v>
      </c>
      <c r="E268" s="54"/>
      <c r="F268" s="54"/>
      <c r="G268" s="54" t="s">
        <v>2503</v>
      </c>
      <c r="H268" s="54" t="s">
        <v>3657</v>
      </c>
      <c r="I268" s="54" t="s">
        <v>13</v>
      </c>
      <c r="J268" s="54" t="s">
        <v>46</v>
      </c>
      <c r="K268" s="54" t="s">
        <v>3658</v>
      </c>
      <c r="L268" s="54">
        <v>19955885</v>
      </c>
      <c r="M268" s="54">
        <v>3</v>
      </c>
      <c r="N268" s="55">
        <v>275.01</v>
      </c>
      <c r="O268" s="54" t="s">
        <v>6689</v>
      </c>
      <c r="P268" s="54">
        <v>11127</v>
      </c>
      <c r="Q268" s="54">
        <v>6845</v>
      </c>
      <c r="R268" s="54">
        <f t="shared" si="4"/>
        <v>6845</v>
      </c>
      <c r="S268" s="55">
        <f>N268*(1+'PORCENTAJE ECONOMICO'!$D$12)*'PRODUCTOS PACTADOS POSITIVA'!R268</f>
        <v>1882443.45</v>
      </c>
      <c r="T268" s="48"/>
      <c r="V268" s="48"/>
    </row>
    <row r="269" spans="1:22" x14ac:dyDescent="0.2">
      <c r="A269" s="111"/>
      <c r="B269" s="54" t="s">
        <v>11</v>
      </c>
      <c r="C269" s="54" t="s">
        <v>3667</v>
      </c>
      <c r="D269" s="54" t="s">
        <v>3668</v>
      </c>
      <c r="E269" s="54"/>
      <c r="F269" s="54"/>
      <c r="G269" s="54" t="s">
        <v>2503</v>
      </c>
      <c r="H269" s="54" t="s">
        <v>3669</v>
      </c>
      <c r="I269" s="54" t="s">
        <v>13</v>
      </c>
      <c r="J269" s="54" t="s">
        <v>1245</v>
      </c>
      <c r="K269" s="54" t="s">
        <v>3670</v>
      </c>
      <c r="L269" s="54">
        <v>19955886</v>
      </c>
      <c r="M269" s="54">
        <v>1</v>
      </c>
      <c r="N269" s="55">
        <v>1925.07</v>
      </c>
      <c r="O269" s="54" t="s">
        <v>6689</v>
      </c>
      <c r="P269" s="54">
        <v>4919</v>
      </c>
      <c r="Q269" s="54">
        <v>3562</v>
      </c>
      <c r="R269" s="54">
        <f t="shared" si="4"/>
        <v>3562</v>
      </c>
      <c r="S269" s="55">
        <f>N269*(1+'PORCENTAJE ECONOMICO'!$D$12)*'PRODUCTOS PACTADOS POSITIVA'!R269</f>
        <v>6857099.3399999999</v>
      </c>
      <c r="T269" s="48"/>
      <c r="V269" s="48"/>
    </row>
    <row r="270" spans="1:22" x14ac:dyDescent="0.2">
      <c r="A270" s="111"/>
      <c r="B270" s="54" t="s">
        <v>11</v>
      </c>
      <c r="C270" s="54" t="s">
        <v>6605</v>
      </c>
      <c r="D270" s="54" t="s">
        <v>6606</v>
      </c>
      <c r="E270" s="54"/>
      <c r="F270" s="54" t="s">
        <v>1566</v>
      </c>
      <c r="G270" s="54" t="s">
        <v>6607</v>
      </c>
      <c r="H270" s="54" t="s">
        <v>3608</v>
      </c>
      <c r="I270" s="54" t="s">
        <v>13</v>
      </c>
      <c r="J270" s="54" t="s">
        <v>239</v>
      </c>
      <c r="K270" s="54" t="s">
        <v>3609</v>
      </c>
      <c r="L270" s="54">
        <v>19955888</v>
      </c>
      <c r="M270" s="54">
        <v>2</v>
      </c>
      <c r="N270" s="55">
        <v>293.55</v>
      </c>
      <c r="O270" s="54"/>
      <c r="P270" s="54">
        <v>690</v>
      </c>
      <c r="Q270" s="54">
        <v>120</v>
      </c>
      <c r="R270" s="54">
        <f t="shared" si="4"/>
        <v>120</v>
      </c>
      <c r="S270" s="55">
        <f>N270*(1+'PORCENTAJE ECONOMICO'!$D$12)*'PRODUCTOS PACTADOS POSITIVA'!R270</f>
        <v>35226</v>
      </c>
      <c r="T270" s="48"/>
      <c r="V270" s="48"/>
    </row>
    <row r="271" spans="1:22" x14ac:dyDescent="0.2">
      <c r="A271" s="111"/>
      <c r="B271" s="54" t="s">
        <v>11</v>
      </c>
      <c r="C271" s="54" t="s">
        <v>3958</v>
      </c>
      <c r="D271" s="54" t="s">
        <v>3959</v>
      </c>
      <c r="E271" s="54"/>
      <c r="F271" s="54"/>
      <c r="G271" s="54" t="s">
        <v>2684</v>
      </c>
      <c r="H271" s="54" t="s">
        <v>3960</v>
      </c>
      <c r="I271" s="54" t="s">
        <v>13</v>
      </c>
      <c r="J271" s="54" t="s">
        <v>3961</v>
      </c>
      <c r="K271" s="54" t="s">
        <v>4577</v>
      </c>
      <c r="L271" s="54">
        <v>19956045</v>
      </c>
      <c r="M271" s="54">
        <v>6</v>
      </c>
      <c r="N271" s="55">
        <v>670.53</v>
      </c>
      <c r="O271" s="54" t="s">
        <v>6682</v>
      </c>
      <c r="P271" s="54">
        <v>10</v>
      </c>
      <c r="Q271" s="54">
        <v>12</v>
      </c>
      <c r="R271" s="54">
        <f t="shared" si="4"/>
        <v>12</v>
      </c>
      <c r="S271" s="55">
        <f>N271*(1+'PORCENTAJE ECONOMICO'!$D$12)*'PRODUCTOS PACTADOS POSITIVA'!R271</f>
        <v>8046.36</v>
      </c>
      <c r="T271" s="48"/>
      <c r="V271" s="48"/>
    </row>
    <row r="272" spans="1:22" x14ac:dyDescent="0.2">
      <c r="A272" s="111"/>
      <c r="B272" s="54" t="s">
        <v>11</v>
      </c>
      <c r="C272" s="54" t="s">
        <v>4336</v>
      </c>
      <c r="D272" s="54" t="s">
        <v>4337</v>
      </c>
      <c r="E272" s="54"/>
      <c r="F272" s="54"/>
      <c r="G272" s="54" t="s">
        <v>2684</v>
      </c>
      <c r="H272" s="54" t="s">
        <v>4338</v>
      </c>
      <c r="I272" s="54" t="s">
        <v>13</v>
      </c>
      <c r="J272" s="54" t="s">
        <v>2614</v>
      </c>
      <c r="K272" s="54" t="s">
        <v>4339</v>
      </c>
      <c r="L272" s="54">
        <v>19956858</v>
      </c>
      <c r="M272" s="54">
        <v>1</v>
      </c>
      <c r="N272" s="55">
        <v>764.26</v>
      </c>
      <c r="O272" s="54" t="s">
        <v>6682</v>
      </c>
      <c r="P272" s="54">
        <v>10</v>
      </c>
      <c r="Q272" s="54">
        <v>17</v>
      </c>
      <c r="R272" s="54">
        <f t="shared" si="4"/>
        <v>17</v>
      </c>
      <c r="S272" s="55">
        <f>N272*(1+'PORCENTAJE ECONOMICO'!$D$12)*'PRODUCTOS PACTADOS POSITIVA'!R272</f>
        <v>12992.42</v>
      </c>
      <c r="T272" s="48"/>
      <c r="V272" s="48"/>
    </row>
    <row r="273" spans="1:22" x14ac:dyDescent="0.2">
      <c r="A273" s="111"/>
      <c r="B273" s="54" t="s">
        <v>11</v>
      </c>
      <c r="C273" s="54" t="s">
        <v>3129</v>
      </c>
      <c r="D273" s="54" t="s">
        <v>3130</v>
      </c>
      <c r="E273" s="54"/>
      <c r="F273" s="54"/>
      <c r="G273" s="54" t="s">
        <v>2503</v>
      </c>
      <c r="H273" s="54" t="s">
        <v>3131</v>
      </c>
      <c r="I273" s="54" t="s">
        <v>13</v>
      </c>
      <c r="J273" s="54" t="s">
        <v>882</v>
      </c>
      <c r="K273" s="54" t="s">
        <v>3132</v>
      </c>
      <c r="L273" s="54">
        <v>19957682</v>
      </c>
      <c r="M273" s="54">
        <v>2</v>
      </c>
      <c r="N273" s="55">
        <v>1454.36</v>
      </c>
      <c r="O273" s="54" t="s">
        <v>6685</v>
      </c>
      <c r="P273" s="54">
        <v>164</v>
      </c>
      <c r="Q273" s="54">
        <v>103</v>
      </c>
      <c r="R273" s="54">
        <f t="shared" si="4"/>
        <v>103</v>
      </c>
      <c r="S273" s="55">
        <f>N273*(1+'PORCENTAJE ECONOMICO'!$D$12)*'PRODUCTOS PACTADOS POSITIVA'!R273</f>
        <v>149799.07999999999</v>
      </c>
      <c r="T273" s="48"/>
      <c r="V273" s="48"/>
    </row>
    <row r="274" spans="1:22" x14ac:dyDescent="0.2">
      <c r="A274" s="111"/>
      <c r="B274" s="54" t="s">
        <v>11</v>
      </c>
      <c r="C274" s="54" t="s">
        <v>2730</v>
      </c>
      <c r="D274" s="54" t="s">
        <v>3304</v>
      </c>
      <c r="E274" s="54"/>
      <c r="F274" s="54"/>
      <c r="G274" s="54" t="s">
        <v>2684</v>
      </c>
      <c r="H274" s="54" t="s">
        <v>3305</v>
      </c>
      <c r="I274" s="54" t="s">
        <v>13</v>
      </c>
      <c r="J274" s="54" t="s">
        <v>382</v>
      </c>
      <c r="K274" s="54" t="s">
        <v>3306</v>
      </c>
      <c r="L274" s="54">
        <v>19959380</v>
      </c>
      <c r="M274" s="54">
        <v>5</v>
      </c>
      <c r="N274" s="55">
        <v>164.8</v>
      </c>
      <c r="O274" s="54" t="s">
        <v>6687</v>
      </c>
      <c r="P274" s="54">
        <v>10</v>
      </c>
      <c r="Q274" s="54">
        <v>14</v>
      </c>
      <c r="R274" s="54">
        <f t="shared" si="4"/>
        <v>14</v>
      </c>
      <c r="S274" s="55">
        <f>N274*(1+'PORCENTAJE ECONOMICO'!$D$12)*'PRODUCTOS PACTADOS POSITIVA'!R274</f>
        <v>2307.2000000000003</v>
      </c>
      <c r="T274" s="48"/>
      <c r="V274" s="48"/>
    </row>
    <row r="275" spans="1:22" x14ac:dyDescent="0.2">
      <c r="A275" s="111"/>
      <c r="B275" s="54" t="s">
        <v>11</v>
      </c>
      <c r="C275" s="54" t="s">
        <v>2781</v>
      </c>
      <c r="D275" s="54" t="s">
        <v>2782</v>
      </c>
      <c r="E275" s="54"/>
      <c r="F275" s="54"/>
      <c r="G275" s="54" t="s">
        <v>2684</v>
      </c>
      <c r="H275" s="54" t="s">
        <v>2783</v>
      </c>
      <c r="I275" s="54" t="s">
        <v>13</v>
      </c>
      <c r="J275" s="54" t="s">
        <v>690</v>
      </c>
      <c r="K275" s="54" t="s">
        <v>2784</v>
      </c>
      <c r="L275" s="54">
        <v>19959943</v>
      </c>
      <c r="M275" s="54">
        <v>4</v>
      </c>
      <c r="N275" s="55">
        <v>126.69</v>
      </c>
      <c r="O275" s="54" t="s">
        <v>6681</v>
      </c>
      <c r="P275" s="54">
        <v>10</v>
      </c>
      <c r="Q275" s="54">
        <v>11</v>
      </c>
      <c r="R275" s="54">
        <f t="shared" si="4"/>
        <v>11</v>
      </c>
      <c r="S275" s="55">
        <f>N275*(1+'PORCENTAJE ECONOMICO'!$D$12)*'PRODUCTOS PACTADOS POSITIVA'!R275</f>
        <v>1393.59</v>
      </c>
      <c r="T275" s="48"/>
      <c r="V275" s="48"/>
    </row>
    <row r="276" spans="1:22" x14ac:dyDescent="0.2">
      <c r="A276" s="111"/>
      <c r="B276" s="54" t="s">
        <v>11</v>
      </c>
      <c r="C276" s="54" t="s">
        <v>3907</v>
      </c>
      <c r="D276" s="54" t="s">
        <v>3908</v>
      </c>
      <c r="E276" s="54"/>
      <c r="F276" s="54"/>
      <c r="G276" s="54" t="s">
        <v>2503</v>
      </c>
      <c r="H276" s="54" t="s">
        <v>324</v>
      </c>
      <c r="I276" s="54" t="s">
        <v>13</v>
      </c>
      <c r="J276" s="54" t="s">
        <v>95</v>
      </c>
      <c r="K276" s="54" t="s">
        <v>3909</v>
      </c>
      <c r="L276" s="54">
        <v>19959949</v>
      </c>
      <c r="M276" s="54">
        <v>18</v>
      </c>
      <c r="N276" s="55">
        <v>6180</v>
      </c>
      <c r="O276" s="54" t="s">
        <v>6682</v>
      </c>
      <c r="P276" s="54">
        <v>284</v>
      </c>
      <c r="Q276" s="54">
        <v>146</v>
      </c>
      <c r="R276" s="54">
        <f t="shared" si="4"/>
        <v>146</v>
      </c>
      <c r="S276" s="55">
        <f>N276*(1+'PORCENTAJE ECONOMICO'!$D$12)*'PRODUCTOS PACTADOS POSITIVA'!R276</f>
        <v>902280</v>
      </c>
      <c r="T276" s="48"/>
      <c r="V276" s="48"/>
    </row>
    <row r="277" spans="1:22" x14ac:dyDescent="0.2">
      <c r="A277" s="111"/>
      <c r="B277" s="54" t="s">
        <v>11</v>
      </c>
      <c r="C277" s="54" t="s">
        <v>2529</v>
      </c>
      <c r="D277" s="54" t="s">
        <v>2530</v>
      </c>
      <c r="E277" s="54"/>
      <c r="F277" s="54"/>
      <c r="G277" s="54" t="s">
        <v>2503</v>
      </c>
      <c r="H277" s="54" t="s">
        <v>2531</v>
      </c>
      <c r="I277" s="54" t="s">
        <v>13</v>
      </c>
      <c r="J277" s="54" t="s">
        <v>548</v>
      </c>
      <c r="K277" s="54" t="s">
        <v>4578</v>
      </c>
      <c r="L277" s="54">
        <v>19961306</v>
      </c>
      <c r="M277" s="54">
        <v>1</v>
      </c>
      <c r="N277" s="55">
        <v>378.01</v>
      </c>
      <c r="O277" s="54" t="s">
        <v>6684</v>
      </c>
      <c r="P277" s="54">
        <v>222</v>
      </c>
      <c r="Q277" s="54">
        <v>10</v>
      </c>
      <c r="R277" s="54">
        <f t="shared" si="4"/>
        <v>10</v>
      </c>
      <c r="S277" s="55">
        <f>N277*(1+'PORCENTAJE ECONOMICO'!$D$12)*'PRODUCTOS PACTADOS POSITIVA'!R277</f>
        <v>3780.1</v>
      </c>
      <c r="T277" s="48"/>
      <c r="V277" s="48"/>
    </row>
    <row r="278" spans="1:22" x14ac:dyDescent="0.2">
      <c r="A278" s="111"/>
      <c r="B278" s="54" t="s">
        <v>11</v>
      </c>
      <c r="C278" s="54" t="s">
        <v>2616</v>
      </c>
      <c r="D278" s="54" t="s">
        <v>2617</v>
      </c>
      <c r="E278" s="54"/>
      <c r="F278" s="54"/>
      <c r="G278" s="54" t="s">
        <v>2503</v>
      </c>
      <c r="H278" s="54" t="s">
        <v>2618</v>
      </c>
      <c r="I278" s="54" t="s">
        <v>13</v>
      </c>
      <c r="J278" s="54" t="s">
        <v>124</v>
      </c>
      <c r="K278" s="54" t="s">
        <v>2619</v>
      </c>
      <c r="L278" s="54">
        <v>19961424</v>
      </c>
      <c r="M278" s="54">
        <v>1</v>
      </c>
      <c r="N278" s="55">
        <v>3620.45</v>
      </c>
      <c r="O278" s="54" t="s">
        <v>6684</v>
      </c>
      <c r="P278" s="54">
        <v>16648</v>
      </c>
      <c r="Q278" s="54">
        <v>14890</v>
      </c>
      <c r="R278" s="54">
        <f t="shared" si="4"/>
        <v>14890</v>
      </c>
      <c r="S278" s="55">
        <f>N278*(1+'PORCENTAJE ECONOMICO'!$D$12)*'PRODUCTOS PACTADOS POSITIVA'!R278</f>
        <v>53908500.5</v>
      </c>
      <c r="T278" s="48"/>
      <c r="V278" s="48"/>
    </row>
    <row r="279" spans="1:22" x14ac:dyDescent="0.2">
      <c r="A279" s="111"/>
      <c r="B279" s="54" t="s">
        <v>11</v>
      </c>
      <c r="C279" s="54" t="s">
        <v>2793</v>
      </c>
      <c r="D279" s="54" t="s">
        <v>2794</v>
      </c>
      <c r="E279" s="54"/>
      <c r="F279" s="54"/>
      <c r="G279" s="54" t="s">
        <v>2684</v>
      </c>
      <c r="H279" s="54" t="s">
        <v>2795</v>
      </c>
      <c r="I279" s="54" t="s">
        <v>13</v>
      </c>
      <c r="J279" s="54" t="s">
        <v>1413</v>
      </c>
      <c r="K279" s="54" t="s">
        <v>2796</v>
      </c>
      <c r="L279" s="54">
        <v>19961516</v>
      </c>
      <c r="M279" s="54">
        <v>6</v>
      </c>
      <c r="N279" s="55">
        <v>827.09</v>
      </c>
      <c r="O279" s="54" t="s">
        <v>6681</v>
      </c>
      <c r="P279" s="54">
        <v>10</v>
      </c>
      <c r="Q279" s="54">
        <v>10</v>
      </c>
      <c r="R279" s="54">
        <f t="shared" si="4"/>
        <v>10</v>
      </c>
      <c r="S279" s="55">
        <f>N279*(1+'PORCENTAJE ECONOMICO'!$D$12)*'PRODUCTOS PACTADOS POSITIVA'!R279</f>
        <v>8270.9</v>
      </c>
      <c r="T279" s="48"/>
      <c r="V279" s="48"/>
    </row>
    <row r="280" spans="1:22" x14ac:dyDescent="0.2">
      <c r="A280" s="111"/>
      <c r="B280" s="54" t="s">
        <v>11</v>
      </c>
      <c r="C280" s="54" t="s">
        <v>4212</v>
      </c>
      <c r="D280" s="54" t="s">
        <v>4212</v>
      </c>
      <c r="E280" s="54"/>
      <c r="F280" s="54"/>
      <c r="G280" s="54" t="s">
        <v>2684</v>
      </c>
      <c r="H280" s="54" t="s">
        <v>334</v>
      </c>
      <c r="I280" s="54" t="s">
        <v>13</v>
      </c>
      <c r="J280" s="54" t="s">
        <v>335</v>
      </c>
      <c r="K280" s="54" t="s">
        <v>4579</v>
      </c>
      <c r="L280" s="54">
        <v>19961607</v>
      </c>
      <c r="M280" s="54">
        <v>2</v>
      </c>
      <c r="N280" s="55">
        <v>534.57000000000005</v>
      </c>
      <c r="O280" s="54"/>
      <c r="P280" s="54">
        <v>6855</v>
      </c>
      <c r="Q280" s="54">
        <v>5205</v>
      </c>
      <c r="R280" s="54">
        <f t="shared" si="4"/>
        <v>5205</v>
      </c>
      <c r="S280" s="55">
        <f>N280*(1+'PORCENTAJE ECONOMICO'!$D$12)*'PRODUCTOS PACTADOS POSITIVA'!R280</f>
        <v>2782436.85</v>
      </c>
      <c r="T280" s="48"/>
      <c r="V280" s="48"/>
    </row>
    <row r="281" spans="1:22" x14ac:dyDescent="0.2">
      <c r="A281" s="111"/>
      <c r="B281" s="54" t="s">
        <v>11</v>
      </c>
      <c r="C281" s="54" t="s">
        <v>2777</v>
      </c>
      <c r="D281" s="54" t="s">
        <v>2778</v>
      </c>
      <c r="E281" s="54"/>
      <c r="F281" s="54"/>
      <c r="G281" s="54" t="s">
        <v>2503</v>
      </c>
      <c r="H281" s="54" t="s">
        <v>2779</v>
      </c>
      <c r="I281" s="54" t="s">
        <v>13</v>
      </c>
      <c r="J281" s="54" t="s">
        <v>1243</v>
      </c>
      <c r="K281" s="54" t="s">
        <v>2780</v>
      </c>
      <c r="L281" s="54">
        <v>19961994</v>
      </c>
      <c r="M281" s="54">
        <v>2</v>
      </c>
      <c r="N281" s="55">
        <v>4377.5</v>
      </c>
      <c r="O281" s="54" t="s">
        <v>6681</v>
      </c>
      <c r="P281" s="54"/>
      <c r="Q281" s="54">
        <v>12</v>
      </c>
      <c r="R281" s="54">
        <f t="shared" si="4"/>
        <v>12</v>
      </c>
      <c r="S281" s="55">
        <f>N281*(1+'PORCENTAJE ECONOMICO'!$D$12)*'PRODUCTOS PACTADOS POSITIVA'!R281</f>
        <v>52530</v>
      </c>
      <c r="T281" s="48"/>
      <c r="V281" s="48"/>
    </row>
    <row r="282" spans="1:22" x14ac:dyDescent="0.2">
      <c r="A282" s="111"/>
      <c r="B282" s="54" t="s">
        <v>11</v>
      </c>
      <c r="C282" s="54" t="s">
        <v>3016</v>
      </c>
      <c r="D282" s="54" t="s">
        <v>843</v>
      </c>
      <c r="E282" s="54"/>
      <c r="F282" s="54"/>
      <c r="G282" s="54" t="s">
        <v>2503</v>
      </c>
      <c r="H282" s="54" t="s">
        <v>844</v>
      </c>
      <c r="I282" s="54" t="s">
        <v>13</v>
      </c>
      <c r="J282" s="54" t="s">
        <v>845</v>
      </c>
      <c r="K282" s="54" t="s">
        <v>4580</v>
      </c>
      <c r="L282" s="54">
        <v>19962088</v>
      </c>
      <c r="M282" s="54">
        <v>2</v>
      </c>
      <c r="N282" s="55">
        <v>3652.38</v>
      </c>
      <c r="O282" s="54" t="s">
        <v>6681</v>
      </c>
      <c r="P282" s="54">
        <v>2400</v>
      </c>
      <c r="Q282" s="54">
        <v>780</v>
      </c>
      <c r="R282" s="54">
        <f t="shared" si="4"/>
        <v>780</v>
      </c>
      <c r="S282" s="55">
        <f>N282*(1+'PORCENTAJE ECONOMICO'!$D$12)*'PRODUCTOS PACTADOS POSITIVA'!R282</f>
        <v>2848856.4</v>
      </c>
      <c r="T282" s="48"/>
      <c r="V282" s="48"/>
    </row>
    <row r="283" spans="1:22" x14ac:dyDescent="0.2">
      <c r="A283" s="111"/>
      <c r="B283" s="54" t="s">
        <v>11</v>
      </c>
      <c r="C283" s="54" t="s">
        <v>3934</v>
      </c>
      <c r="D283" s="54" t="s">
        <v>3935</v>
      </c>
      <c r="E283" s="54"/>
      <c r="F283" s="54"/>
      <c r="G283" s="54" t="s">
        <v>2684</v>
      </c>
      <c r="H283" s="54" t="s">
        <v>3936</v>
      </c>
      <c r="I283" s="54" t="s">
        <v>13</v>
      </c>
      <c r="J283" s="54" t="s">
        <v>1428</v>
      </c>
      <c r="K283" s="54" t="s">
        <v>3937</v>
      </c>
      <c r="L283" s="54">
        <v>19962154</v>
      </c>
      <c r="M283" s="54">
        <v>3</v>
      </c>
      <c r="N283" s="55">
        <v>336.81</v>
      </c>
      <c r="O283" s="54" t="s">
        <v>6682</v>
      </c>
      <c r="P283" s="54">
        <v>660</v>
      </c>
      <c r="Q283" s="54">
        <v>60</v>
      </c>
      <c r="R283" s="54">
        <f t="shared" si="4"/>
        <v>60</v>
      </c>
      <c r="S283" s="55">
        <f>N283*(1+'PORCENTAJE ECONOMICO'!$D$12)*'PRODUCTOS PACTADOS POSITIVA'!R283</f>
        <v>20208.599999999999</v>
      </c>
      <c r="T283" s="48"/>
      <c r="V283" s="48"/>
    </row>
    <row r="284" spans="1:22" x14ac:dyDescent="0.2">
      <c r="A284" s="111"/>
      <c r="B284" s="54" t="s">
        <v>11</v>
      </c>
      <c r="C284" s="54" t="s">
        <v>3210</v>
      </c>
      <c r="D284" s="54" t="s">
        <v>4147</v>
      </c>
      <c r="E284" s="54"/>
      <c r="F284" s="54"/>
      <c r="G284" s="54" t="s">
        <v>2684</v>
      </c>
      <c r="H284" s="54" t="s">
        <v>4148</v>
      </c>
      <c r="I284" s="54" t="s">
        <v>13</v>
      </c>
      <c r="J284" s="54" t="s">
        <v>3213</v>
      </c>
      <c r="K284" s="54" t="s">
        <v>4149</v>
      </c>
      <c r="L284" s="54">
        <v>19962588</v>
      </c>
      <c r="M284" s="54">
        <v>2</v>
      </c>
      <c r="N284" s="55">
        <v>395.52</v>
      </c>
      <c r="O284" s="54" t="s">
        <v>6682</v>
      </c>
      <c r="P284" s="54">
        <v>10</v>
      </c>
      <c r="Q284" s="54">
        <v>11</v>
      </c>
      <c r="R284" s="54">
        <f t="shared" si="4"/>
        <v>11</v>
      </c>
      <c r="S284" s="55">
        <f>N284*(1+'PORCENTAJE ECONOMICO'!$D$12)*'PRODUCTOS PACTADOS POSITIVA'!R284</f>
        <v>4350.7199999999993</v>
      </c>
      <c r="T284" s="48"/>
      <c r="V284" s="48"/>
    </row>
    <row r="285" spans="1:22" x14ac:dyDescent="0.2">
      <c r="A285" s="111"/>
      <c r="B285" s="54" t="s">
        <v>11</v>
      </c>
      <c r="C285" s="54" t="s">
        <v>4091</v>
      </c>
      <c r="D285" s="54" t="s">
        <v>4092</v>
      </c>
      <c r="E285" s="54"/>
      <c r="F285" s="54"/>
      <c r="G285" s="54" t="s">
        <v>2503</v>
      </c>
      <c r="H285" s="54" t="s">
        <v>4093</v>
      </c>
      <c r="I285" s="54" t="s">
        <v>13</v>
      </c>
      <c r="J285" s="54" t="s">
        <v>1130</v>
      </c>
      <c r="K285" s="54" t="s">
        <v>4094</v>
      </c>
      <c r="L285" s="54">
        <v>19962654</v>
      </c>
      <c r="M285" s="54">
        <v>1</v>
      </c>
      <c r="N285" s="55">
        <v>6748.56</v>
      </c>
      <c r="O285" s="54" t="s">
        <v>6682</v>
      </c>
      <c r="P285" s="54"/>
      <c r="Q285" s="54">
        <v>1</v>
      </c>
      <c r="R285" s="54">
        <f t="shared" si="4"/>
        <v>1</v>
      </c>
      <c r="S285" s="55">
        <f>N285*(1+'PORCENTAJE ECONOMICO'!$D$12)*'PRODUCTOS PACTADOS POSITIVA'!R285</f>
        <v>6748.56</v>
      </c>
      <c r="T285" s="48"/>
      <c r="V285" s="48"/>
    </row>
    <row r="286" spans="1:22" x14ac:dyDescent="0.2">
      <c r="A286" s="111"/>
      <c r="B286" s="54" t="s">
        <v>11</v>
      </c>
      <c r="C286" s="54" t="s">
        <v>2996</v>
      </c>
      <c r="D286" s="54" t="s">
        <v>2997</v>
      </c>
      <c r="E286" s="54"/>
      <c r="F286" s="54"/>
      <c r="G286" s="54" t="s">
        <v>2503</v>
      </c>
      <c r="H286" s="54" t="s">
        <v>2998</v>
      </c>
      <c r="I286" s="54" t="s">
        <v>13</v>
      </c>
      <c r="J286" s="54" t="s">
        <v>898</v>
      </c>
      <c r="K286" s="54" t="s">
        <v>2999</v>
      </c>
      <c r="L286" s="54">
        <v>19962743</v>
      </c>
      <c r="M286" s="54">
        <v>6</v>
      </c>
      <c r="N286" s="55">
        <v>1028.97</v>
      </c>
      <c r="O286" s="54" t="s">
        <v>6681</v>
      </c>
      <c r="P286" s="54">
        <v>10</v>
      </c>
      <c r="Q286" s="54">
        <v>10</v>
      </c>
      <c r="R286" s="54">
        <f t="shared" si="4"/>
        <v>10</v>
      </c>
      <c r="S286" s="55">
        <f>N286*(1+'PORCENTAJE ECONOMICO'!$D$12)*'PRODUCTOS PACTADOS POSITIVA'!R286</f>
        <v>10289.700000000001</v>
      </c>
      <c r="T286" s="48"/>
      <c r="V286" s="48"/>
    </row>
    <row r="287" spans="1:22" x14ac:dyDescent="0.2">
      <c r="A287" s="111"/>
      <c r="B287" s="54" t="s">
        <v>11</v>
      </c>
      <c r="C287" s="54" t="s">
        <v>2640</v>
      </c>
      <c r="D287" s="54" t="s">
        <v>3962</v>
      </c>
      <c r="E287" s="54"/>
      <c r="F287" s="54"/>
      <c r="G287" s="54" t="s">
        <v>2503</v>
      </c>
      <c r="H287" s="54" t="s">
        <v>1050</v>
      </c>
      <c r="I287" s="54" t="s">
        <v>13</v>
      </c>
      <c r="J287" s="54" t="s">
        <v>125</v>
      </c>
      <c r="K287" s="54" t="s">
        <v>4581</v>
      </c>
      <c r="L287" s="54">
        <v>19963072</v>
      </c>
      <c r="M287" s="54">
        <v>27</v>
      </c>
      <c r="N287" s="55">
        <v>2118.71</v>
      </c>
      <c r="O287" s="54" t="s">
        <v>6682</v>
      </c>
      <c r="P287" s="54">
        <v>180</v>
      </c>
      <c r="Q287" s="54">
        <v>180</v>
      </c>
      <c r="R287" s="54">
        <f t="shared" si="4"/>
        <v>180</v>
      </c>
      <c r="S287" s="55">
        <f>N287*(1+'PORCENTAJE ECONOMICO'!$D$12)*'PRODUCTOS PACTADOS POSITIVA'!R287</f>
        <v>381367.8</v>
      </c>
      <c r="T287" s="48"/>
      <c r="V287" s="48"/>
    </row>
    <row r="288" spans="1:22" x14ac:dyDescent="0.2">
      <c r="A288" s="111"/>
      <c r="B288" s="54" t="s">
        <v>11</v>
      </c>
      <c r="C288" s="54" t="s">
        <v>2970</v>
      </c>
      <c r="D288" s="54" t="s">
        <v>2971</v>
      </c>
      <c r="E288" s="54"/>
      <c r="F288" s="54"/>
      <c r="G288" s="54" t="s">
        <v>2503</v>
      </c>
      <c r="H288" s="54" t="s">
        <v>2972</v>
      </c>
      <c r="I288" s="54" t="s">
        <v>13</v>
      </c>
      <c r="J288" s="54" t="s">
        <v>2973</v>
      </c>
      <c r="K288" s="54" t="s">
        <v>2974</v>
      </c>
      <c r="L288" s="54">
        <v>19963117</v>
      </c>
      <c r="M288" s="54">
        <v>11</v>
      </c>
      <c r="N288" s="55">
        <v>1094.8900000000001</v>
      </c>
      <c r="O288" s="54" t="s">
        <v>6681</v>
      </c>
      <c r="P288" s="54">
        <v>10</v>
      </c>
      <c r="Q288" s="54">
        <v>13</v>
      </c>
      <c r="R288" s="54">
        <f t="shared" si="4"/>
        <v>13</v>
      </c>
      <c r="S288" s="55">
        <f>N288*(1+'PORCENTAJE ECONOMICO'!$D$12)*'PRODUCTOS PACTADOS POSITIVA'!R288</f>
        <v>14233.570000000002</v>
      </c>
      <c r="T288" s="48"/>
      <c r="V288" s="48"/>
    </row>
    <row r="289" spans="1:22" x14ac:dyDescent="0.2">
      <c r="A289" s="111"/>
      <c r="B289" s="54" t="s">
        <v>11</v>
      </c>
      <c r="C289" s="54" t="s">
        <v>3401</v>
      </c>
      <c r="D289" s="54" t="s">
        <v>3402</v>
      </c>
      <c r="E289" s="54"/>
      <c r="F289" s="54"/>
      <c r="G289" s="54" t="s">
        <v>2503</v>
      </c>
      <c r="H289" s="54" t="s">
        <v>3403</v>
      </c>
      <c r="I289" s="54" t="s">
        <v>13</v>
      </c>
      <c r="J289" s="54" t="s">
        <v>3404</v>
      </c>
      <c r="K289" s="54" t="s">
        <v>3405</v>
      </c>
      <c r="L289" s="54">
        <v>19963166</v>
      </c>
      <c r="M289" s="54">
        <v>5</v>
      </c>
      <c r="N289" s="55">
        <v>107.12</v>
      </c>
      <c r="O289" s="54" t="s">
        <v>6690</v>
      </c>
      <c r="P289" s="54">
        <v>10</v>
      </c>
      <c r="Q289" s="54">
        <v>12</v>
      </c>
      <c r="R289" s="54">
        <f t="shared" si="4"/>
        <v>12</v>
      </c>
      <c r="S289" s="55">
        <f>N289*(1+'PORCENTAJE ECONOMICO'!$D$12)*'PRODUCTOS PACTADOS POSITIVA'!R289</f>
        <v>1285.44</v>
      </c>
      <c r="T289" s="48"/>
      <c r="V289" s="48"/>
    </row>
    <row r="290" spans="1:22" x14ac:dyDescent="0.2">
      <c r="A290" s="111"/>
      <c r="B290" s="54" t="s">
        <v>11</v>
      </c>
      <c r="C290" s="54" t="s">
        <v>3370</v>
      </c>
      <c r="D290" s="54" t="s">
        <v>3713</v>
      </c>
      <c r="E290" s="54"/>
      <c r="F290" s="54"/>
      <c r="G290" s="54" t="s">
        <v>2503</v>
      </c>
      <c r="H290" s="54" t="s">
        <v>3714</v>
      </c>
      <c r="I290" s="54" t="s">
        <v>13</v>
      </c>
      <c r="J290" s="54" t="s">
        <v>257</v>
      </c>
      <c r="K290" s="54" t="s">
        <v>3715</v>
      </c>
      <c r="L290" s="54">
        <v>19963586</v>
      </c>
      <c r="M290" s="54">
        <v>6</v>
      </c>
      <c r="N290" s="55">
        <v>1776.75</v>
      </c>
      <c r="O290" s="54" t="s">
        <v>6689</v>
      </c>
      <c r="P290" s="54">
        <v>15885</v>
      </c>
      <c r="Q290" s="54">
        <v>12625</v>
      </c>
      <c r="R290" s="54">
        <f t="shared" si="4"/>
        <v>12625</v>
      </c>
      <c r="S290" s="55">
        <f>N290*(1+'PORCENTAJE ECONOMICO'!$D$12)*'PRODUCTOS PACTADOS POSITIVA'!R290</f>
        <v>22431468.75</v>
      </c>
      <c r="T290" s="48"/>
      <c r="V290" s="48"/>
    </row>
    <row r="291" spans="1:22" x14ac:dyDescent="0.2">
      <c r="A291" s="111"/>
      <c r="B291" s="54" t="s">
        <v>11</v>
      </c>
      <c r="C291" s="54" t="s">
        <v>3025</v>
      </c>
      <c r="D291" s="54" t="s">
        <v>3646</v>
      </c>
      <c r="E291" s="54"/>
      <c r="F291" s="54"/>
      <c r="G291" s="54" t="s">
        <v>2684</v>
      </c>
      <c r="H291" s="54" t="s">
        <v>3647</v>
      </c>
      <c r="I291" s="54" t="s">
        <v>13</v>
      </c>
      <c r="J291" s="54" t="s">
        <v>323</v>
      </c>
      <c r="K291" s="54" t="s">
        <v>3648</v>
      </c>
      <c r="L291" s="54">
        <v>19964632</v>
      </c>
      <c r="M291" s="54">
        <v>1</v>
      </c>
      <c r="N291" s="55">
        <v>124.63</v>
      </c>
      <c r="O291" s="54" t="s">
        <v>6683</v>
      </c>
      <c r="P291" s="54">
        <v>10</v>
      </c>
      <c r="Q291" s="54">
        <v>10</v>
      </c>
      <c r="R291" s="54">
        <f t="shared" si="4"/>
        <v>10</v>
      </c>
      <c r="S291" s="55">
        <f>N291*(1+'PORCENTAJE ECONOMICO'!$D$12)*'PRODUCTOS PACTADOS POSITIVA'!R291</f>
        <v>1246.3</v>
      </c>
      <c r="T291" s="48"/>
      <c r="V291" s="48"/>
    </row>
    <row r="292" spans="1:22" x14ac:dyDescent="0.2">
      <c r="A292" s="111"/>
      <c r="B292" s="54" t="s">
        <v>11</v>
      </c>
      <c r="C292" s="54" t="s">
        <v>3055</v>
      </c>
      <c r="D292" s="54" t="s">
        <v>4306</v>
      </c>
      <c r="E292" s="54"/>
      <c r="F292" s="54"/>
      <c r="G292" s="54" t="s">
        <v>2684</v>
      </c>
      <c r="H292" s="54" t="s">
        <v>4307</v>
      </c>
      <c r="I292" s="54" t="s">
        <v>13</v>
      </c>
      <c r="J292" s="54" t="s">
        <v>3058</v>
      </c>
      <c r="K292" s="54" t="s">
        <v>4582</v>
      </c>
      <c r="L292" s="54">
        <v>19965019</v>
      </c>
      <c r="M292" s="54">
        <v>2</v>
      </c>
      <c r="N292" s="55">
        <v>2081.63</v>
      </c>
      <c r="O292" s="54" t="s">
        <v>6682</v>
      </c>
      <c r="P292" s="54">
        <v>10</v>
      </c>
      <c r="Q292" s="54">
        <v>12</v>
      </c>
      <c r="R292" s="54">
        <f t="shared" si="4"/>
        <v>12</v>
      </c>
      <c r="S292" s="55">
        <f>N292*(1+'PORCENTAJE ECONOMICO'!$D$12)*'PRODUCTOS PACTADOS POSITIVA'!R292</f>
        <v>24979.56</v>
      </c>
      <c r="T292" s="48"/>
      <c r="V292" s="48"/>
    </row>
    <row r="293" spans="1:22" x14ac:dyDescent="0.2">
      <c r="A293" s="111"/>
      <c r="B293" s="54" t="s">
        <v>11</v>
      </c>
      <c r="C293" s="54" t="s">
        <v>2640</v>
      </c>
      <c r="D293" s="54" t="s">
        <v>3561</v>
      </c>
      <c r="E293" s="54"/>
      <c r="F293" s="54"/>
      <c r="G293" s="54" t="s">
        <v>2684</v>
      </c>
      <c r="H293" s="54" t="s">
        <v>3562</v>
      </c>
      <c r="I293" s="54" t="s">
        <v>13</v>
      </c>
      <c r="J293" s="54" t="s">
        <v>125</v>
      </c>
      <c r="K293" s="54" t="s">
        <v>3563</v>
      </c>
      <c r="L293" s="54">
        <v>19965864</v>
      </c>
      <c r="M293" s="54">
        <v>5</v>
      </c>
      <c r="N293" s="55">
        <v>5918.38</v>
      </c>
      <c r="O293" s="54" t="s">
        <v>6683</v>
      </c>
      <c r="P293" s="54"/>
      <c r="Q293" s="54">
        <v>30</v>
      </c>
      <c r="R293" s="54">
        <f t="shared" si="4"/>
        <v>30</v>
      </c>
      <c r="S293" s="55">
        <f>N293*(1+'PORCENTAJE ECONOMICO'!$D$12)*'PRODUCTOS PACTADOS POSITIVA'!R293</f>
        <v>177551.4</v>
      </c>
      <c r="T293" s="48"/>
      <c r="V293" s="48"/>
    </row>
    <row r="294" spans="1:22" x14ac:dyDescent="0.2">
      <c r="A294" s="111"/>
      <c r="B294" s="54" t="s">
        <v>11</v>
      </c>
      <c r="C294" s="54" t="s">
        <v>2836</v>
      </c>
      <c r="D294" s="54" t="s">
        <v>3564</v>
      </c>
      <c r="E294" s="54"/>
      <c r="F294" s="54"/>
      <c r="G294" s="54" t="s">
        <v>2684</v>
      </c>
      <c r="H294" s="54" t="s">
        <v>3565</v>
      </c>
      <c r="I294" s="54" t="s">
        <v>13</v>
      </c>
      <c r="J294" s="54" t="s">
        <v>125</v>
      </c>
      <c r="K294" s="54" t="s">
        <v>3566</v>
      </c>
      <c r="L294" s="54">
        <v>19965865</v>
      </c>
      <c r="M294" s="54">
        <v>10</v>
      </c>
      <c r="N294" s="55">
        <v>10145.5</v>
      </c>
      <c r="O294" s="54" t="s">
        <v>6683</v>
      </c>
      <c r="P294" s="54"/>
      <c r="Q294" s="54">
        <v>120</v>
      </c>
      <c r="R294" s="54">
        <f t="shared" si="4"/>
        <v>120</v>
      </c>
      <c r="S294" s="55">
        <f>N294*(1+'PORCENTAJE ECONOMICO'!$D$12)*'PRODUCTOS PACTADOS POSITIVA'!R294</f>
        <v>1217460</v>
      </c>
      <c r="T294" s="48"/>
      <c r="V294" s="48"/>
    </row>
    <row r="295" spans="1:22" x14ac:dyDescent="0.2">
      <c r="A295" s="111"/>
      <c r="B295" s="54" t="s">
        <v>11</v>
      </c>
      <c r="C295" s="54" t="s">
        <v>2867</v>
      </c>
      <c r="D295" s="54" t="s">
        <v>622</v>
      </c>
      <c r="E295" s="54"/>
      <c r="F295" s="54"/>
      <c r="G295" s="54" t="s">
        <v>2503</v>
      </c>
      <c r="H295" s="54" t="s">
        <v>623</v>
      </c>
      <c r="I295" s="54" t="s">
        <v>13</v>
      </c>
      <c r="J295" s="54" t="s">
        <v>624</v>
      </c>
      <c r="K295" s="54" t="s">
        <v>4583</v>
      </c>
      <c r="L295" s="54">
        <v>19966680</v>
      </c>
      <c r="M295" s="54">
        <v>29</v>
      </c>
      <c r="N295" s="55">
        <v>3092.06</v>
      </c>
      <c r="O295" s="54" t="s">
        <v>6681</v>
      </c>
      <c r="P295" s="54">
        <v>5011</v>
      </c>
      <c r="Q295" s="54">
        <v>1770</v>
      </c>
      <c r="R295" s="54">
        <f t="shared" si="4"/>
        <v>1770</v>
      </c>
      <c r="S295" s="55">
        <f>N295*(1+'PORCENTAJE ECONOMICO'!$D$12)*'PRODUCTOS PACTADOS POSITIVA'!R295</f>
        <v>5472946.2000000002</v>
      </c>
      <c r="T295" s="48"/>
      <c r="V295" s="48"/>
    </row>
    <row r="296" spans="1:22" x14ac:dyDescent="0.2">
      <c r="A296" s="111"/>
      <c r="B296" s="54" t="s">
        <v>11</v>
      </c>
      <c r="C296" s="54" t="s">
        <v>281</v>
      </c>
      <c r="D296" s="54" t="s">
        <v>3931</v>
      </c>
      <c r="E296" s="54"/>
      <c r="F296" s="54"/>
      <c r="G296" s="54" t="s">
        <v>2684</v>
      </c>
      <c r="H296" s="54" t="s">
        <v>3932</v>
      </c>
      <c r="I296" s="54" t="s">
        <v>13</v>
      </c>
      <c r="J296" s="54" t="s">
        <v>282</v>
      </c>
      <c r="K296" s="54" t="s">
        <v>3933</v>
      </c>
      <c r="L296" s="54">
        <v>19967243</v>
      </c>
      <c r="M296" s="54">
        <v>7</v>
      </c>
      <c r="N296" s="55">
        <v>361.53</v>
      </c>
      <c r="O296" s="54" t="s">
        <v>6682</v>
      </c>
      <c r="P296" s="54">
        <v>10</v>
      </c>
      <c r="Q296" s="54">
        <v>17</v>
      </c>
      <c r="R296" s="54">
        <f t="shared" si="4"/>
        <v>17</v>
      </c>
      <c r="S296" s="55">
        <f>N296*(1+'PORCENTAJE ECONOMICO'!$D$12)*'PRODUCTOS PACTADOS POSITIVA'!R296</f>
        <v>6146.0099999999993</v>
      </c>
      <c r="T296" s="48"/>
      <c r="V296" s="48"/>
    </row>
    <row r="297" spans="1:22" x14ac:dyDescent="0.2">
      <c r="A297" s="111"/>
      <c r="B297" s="54" t="s">
        <v>11</v>
      </c>
      <c r="C297" s="54" t="s">
        <v>3186</v>
      </c>
      <c r="D297" s="54" t="s">
        <v>3187</v>
      </c>
      <c r="E297" s="54"/>
      <c r="F297" s="54"/>
      <c r="G297" s="54" t="s">
        <v>2503</v>
      </c>
      <c r="H297" s="54" t="s">
        <v>731</v>
      </c>
      <c r="I297" s="54" t="s">
        <v>13</v>
      </c>
      <c r="J297" s="54" t="s">
        <v>732</v>
      </c>
      <c r="K297" s="54" t="s">
        <v>3188</v>
      </c>
      <c r="L297" s="54">
        <v>19967433</v>
      </c>
      <c r="M297" s="54">
        <v>5</v>
      </c>
      <c r="N297" s="55">
        <v>525.29999999999995</v>
      </c>
      <c r="O297" s="54" t="s">
        <v>6685</v>
      </c>
      <c r="P297" s="54">
        <v>480</v>
      </c>
      <c r="Q297" s="54">
        <v>420</v>
      </c>
      <c r="R297" s="54">
        <f t="shared" si="4"/>
        <v>420</v>
      </c>
      <c r="S297" s="55">
        <f>N297*(1+'PORCENTAJE ECONOMICO'!$D$12)*'PRODUCTOS PACTADOS POSITIVA'!R297</f>
        <v>220625.99999999997</v>
      </c>
      <c r="T297" s="48"/>
      <c r="V297" s="48"/>
    </row>
    <row r="298" spans="1:22" x14ac:dyDescent="0.2">
      <c r="A298" s="111"/>
      <c r="B298" s="54" t="s">
        <v>11</v>
      </c>
      <c r="C298" s="54" t="s">
        <v>2554</v>
      </c>
      <c r="D298" s="54" t="s">
        <v>2555</v>
      </c>
      <c r="E298" s="54"/>
      <c r="F298" s="54"/>
      <c r="G298" s="54" t="s">
        <v>2503</v>
      </c>
      <c r="H298" s="54" t="s">
        <v>2556</v>
      </c>
      <c r="I298" s="54" t="s">
        <v>13</v>
      </c>
      <c r="J298" s="54" t="s">
        <v>2546</v>
      </c>
      <c r="K298" s="54" t="s">
        <v>2557</v>
      </c>
      <c r="L298" s="54">
        <v>19967651</v>
      </c>
      <c r="M298" s="54">
        <v>2</v>
      </c>
      <c r="N298" s="55">
        <v>28016</v>
      </c>
      <c r="O298" s="54" t="s">
        <v>6684</v>
      </c>
      <c r="P298" s="54">
        <v>1488</v>
      </c>
      <c r="Q298" s="54">
        <v>864</v>
      </c>
      <c r="R298" s="54">
        <f t="shared" si="4"/>
        <v>864</v>
      </c>
      <c r="S298" s="55">
        <f>N298*(1+'PORCENTAJE ECONOMICO'!$D$12)*'PRODUCTOS PACTADOS POSITIVA'!R298</f>
        <v>24205824</v>
      </c>
      <c r="T298" s="48"/>
      <c r="V298" s="48"/>
    </row>
    <row r="299" spans="1:22" x14ac:dyDescent="0.2">
      <c r="A299" s="111"/>
      <c r="B299" s="54" t="s">
        <v>11</v>
      </c>
      <c r="C299" s="54" t="s">
        <v>2550</v>
      </c>
      <c r="D299" s="54" t="s">
        <v>2551</v>
      </c>
      <c r="E299" s="54"/>
      <c r="F299" s="54"/>
      <c r="G299" s="54" t="s">
        <v>2503</v>
      </c>
      <c r="H299" s="54" t="s">
        <v>2552</v>
      </c>
      <c r="I299" s="54" t="s">
        <v>13</v>
      </c>
      <c r="J299" s="54" t="s">
        <v>2546</v>
      </c>
      <c r="K299" s="54" t="s">
        <v>2553</v>
      </c>
      <c r="L299" s="54">
        <v>19967652</v>
      </c>
      <c r="M299" s="54">
        <v>3</v>
      </c>
      <c r="N299" s="55">
        <v>42024</v>
      </c>
      <c r="O299" s="54" t="s">
        <v>6684</v>
      </c>
      <c r="P299" s="54">
        <v>130</v>
      </c>
      <c r="Q299" s="54">
        <v>60</v>
      </c>
      <c r="R299" s="54">
        <f t="shared" si="4"/>
        <v>60</v>
      </c>
      <c r="S299" s="55">
        <f>N299*(1+'PORCENTAJE ECONOMICO'!$D$12)*'PRODUCTOS PACTADOS POSITIVA'!R299</f>
        <v>2521440</v>
      </c>
      <c r="T299" s="48"/>
      <c r="V299" s="48"/>
    </row>
    <row r="300" spans="1:22" x14ac:dyDescent="0.2">
      <c r="A300" s="111"/>
      <c r="B300" s="54" t="s">
        <v>11</v>
      </c>
      <c r="C300" s="54" t="s">
        <v>2558</v>
      </c>
      <c r="D300" s="54" t="s">
        <v>2559</v>
      </c>
      <c r="E300" s="54"/>
      <c r="F300" s="54"/>
      <c r="G300" s="54" t="s">
        <v>2503</v>
      </c>
      <c r="H300" s="54" t="s">
        <v>2560</v>
      </c>
      <c r="I300" s="54" t="s">
        <v>13</v>
      </c>
      <c r="J300" s="54" t="s">
        <v>2546</v>
      </c>
      <c r="K300" s="54" t="s">
        <v>2561</v>
      </c>
      <c r="L300" s="54">
        <v>19967654</v>
      </c>
      <c r="M300" s="54">
        <v>3</v>
      </c>
      <c r="N300" s="55">
        <v>56033.03</v>
      </c>
      <c r="O300" s="54" t="s">
        <v>6684</v>
      </c>
      <c r="P300" s="54">
        <v>119</v>
      </c>
      <c r="Q300" s="54">
        <v>235</v>
      </c>
      <c r="R300" s="54">
        <f t="shared" si="4"/>
        <v>235</v>
      </c>
      <c r="S300" s="55">
        <f>N300*(1+'PORCENTAJE ECONOMICO'!$D$12)*'PRODUCTOS PACTADOS POSITIVA'!R300</f>
        <v>13167762.049999999</v>
      </c>
      <c r="T300" s="48"/>
      <c r="V300" s="48"/>
    </row>
    <row r="301" spans="1:22" x14ac:dyDescent="0.2">
      <c r="A301" s="111"/>
      <c r="B301" s="54" t="s">
        <v>11</v>
      </c>
      <c r="C301" s="54" t="s">
        <v>4029</v>
      </c>
      <c r="D301" s="54" t="s">
        <v>4030</v>
      </c>
      <c r="E301" s="54"/>
      <c r="F301" s="54"/>
      <c r="G301" s="54" t="s">
        <v>2503</v>
      </c>
      <c r="H301" s="54" t="s">
        <v>4031</v>
      </c>
      <c r="I301" s="54" t="s">
        <v>13</v>
      </c>
      <c r="J301" s="54" t="s">
        <v>745</v>
      </c>
      <c r="K301" s="54" t="s">
        <v>4032</v>
      </c>
      <c r="L301" s="54">
        <v>19967898</v>
      </c>
      <c r="M301" s="54">
        <v>1</v>
      </c>
      <c r="N301" s="55">
        <v>5608.35</v>
      </c>
      <c r="O301" s="54" t="s">
        <v>6682</v>
      </c>
      <c r="P301" s="54">
        <v>10</v>
      </c>
      <c r="Q301" s="54">
        <v>16</v>
      </c>
      <c r="R301" s="54">
        <f t="shared" si="4"/>
        <v>16</v>
      </c>
      <c r="S301" s="55">
        <f>N301*(1+'PORCENTAJE ECONOMICO'!$D$12)*'PRODUCTOS PACTADOS POSITIVA'!R301</f>
        <v>89733.6</v>
      </c>
      <c r="T301" s="48"/>
      <c r="V301" s="48"/>
    </row>
    <row r="302" spans="1:22" x14ac:dyDescent="0.2">
      <c r="A302" s="111"/>
      <c r="B302" s="54" t="s">
        <v>4534</v>
      </c>
      <c r="C302" s="54" t="s">
        <v>4363</v>
      </c>
      <c r="D302" s="54" t="s">
        <v>4364</v>
      </c>
      <c r="E302" s="54"/>
      <c r="F302" s="54"/>
      <c r="G302" s="54" t="s">
        <v>2503</v>
      </c>
      <c r="H302" s="54" t="s">
        <v>4584</v>
      </c>
      <c r="I302" s="54"/>
      <c r="J302" s="54" t="s">
        <v>4400</v>
      </c>
      <c r="K302" s="54">
        <v>19969357</v>
      </c>
      <c r="L302" s="54">
        <v>19969357</v>
      </c>
      <c r="M302" s="54"/>
      <c r="N302" s="55">
        <v>20580.43</v>
      </c>
      <c r="O302" s="54" t="s">
        <v>6682</v>
      </c>
      <c r="P302" s="54">
        <v>10</v>
      </c>
      <c r="Q302" s="54">
        <v>15</v>
      </c>
      <c r="R302" s="54">
        <f t="shared" si="4"/>
        <v>15</v>
      </c>
      <c r="S302" s="55">
        <f>N302*(1+'PORCENTAJE ECONOMICO'!$D$12)*'PRODUCTOS PACTADOS POSITIVA'!R302</f>
        <v>308706.45</v>
      </c>
      <c r="T302" s="48"/>
      <c r="V302" s="48"/>
    </row>
    <row r="303" spans="1:22" x14ac:dyDescent="0.2">
      <c r="A303" s="111"/>
      <c r="B303" s="54" t="s">
        <v>11</v>
      </c>
      <c r="C303" s="54" t="s">
        <v>2532</v>
      </c>
      <c r="D303" s="54" t="s">
        <v>3799</v>
      </c>
      <c r="E303" s="54"/>
      <c r="F303" s="54"/>
      <c r="G303" s="54" t="s">
        <v>2684</v>
      </c>
      <c r="H303" s="54" t="s">
        <v>3800</v>
      </c>
      <c r="I303" s="54" t="s">
        <v>13</v>
      </c>
      <c r="J303" s="54" t="s">
        <v>548</v>
      </c>
      <c r="K303" s="54" t="s">
        <v>4585</v>
      </c>
      <c r="L303" s="54">
        <v>19970870</v>
      </c>
      <c r="M303" s="54">
        <v>2</v>
      </c>
      <c r="N303" s="55">
        <v>175.1</v>
      </c>
      <c r="O303" s="54"/>
      <c r="P303" s="54">
        <v>10</v>
      </c>
      <c r="Q303" s="54">
        <v>13</v>
      </c>
      <c r="R303" s="54">
        <f t="shared" si="4"/>
        <v>13</v>
      </c>
      <c r="S303" s="55">
        <f>N303*(1+'PORCENTAJE ECONOMICO'!$D$12)*'PRODUCTOS PACTADOS POSITIVA'!R303</f>
        <v>2276.2999999999997</v>
      </c>
      <c r="T303" s="48"/>
      <c r="V303" s="48"/>
    </row>
    <row r="304" spans="1:22" x14ac:dyDescent="0.2">
      <c r="A304" s="111"/>
      <c r="B304" s="54" t="s">
        <v>11</v>
      </c>
      <c r="C304" s="54" t="s">
        <v>3880</v>
      </c>
      <c r="D304" s="54" t="s">
        <v>3881</v>
      </c>
      <c r="E304" s="54"/>
      <c r="F304" s="54"/>
      <c r="G304" s="54" t="s">
        <v>2684</v>
      </c>
      <c r="H304" s="54" t="s">
        <v>564</v>
      </c>
      <c r="I304" s="54" t="s">
        <v>13</v>
      </c>
      <c r="J304" s="54" t="s">
        <v>565</v>
      </c>
      <c r="K304" s="54" t="s">
        <v>566</v>
      </c>
      <c r="L304" s="54">
        <v>19971867</v>
      </c>
      <c r="M304" s="54">
        <v>2</v>
      </c>
      <c r="N304" s="55">
        <v>186.43</v>
      </c>
      <c r="O304" s="54" t="s">
        <v>6682</v>
      </c>
      <c r="P304" s="54">
        <v>2711</v>
      </c>
      <c r="Q304" s="54">
        <v>1871</v>
      </c>
      <c r="R304" s="54">
        <f t="shared" si="4"/>
        <v>1871</v>
      </c>
      <c r="S304" s="55">
        <f>N304*(1+'PORCENTAJE ECONOMICO'!$D$12)*'PRODUCTOS PACTADOS POSITIVA'!R304</f>
        <v>348810.53</v>
      </c>
      <c r="T304" s="48"/>
      <c r="V304" s="48"/>
    </row>
    <row r="305" spans="1:22" x14ac:dyDescent="0.2">
      <c r="A305" s="111"/>
      <c r="B305" s="54" t="s">
        <v>11</v>
      </c>
      <c r="C305" s="54" t="s">
        <v>3206</v>
      </c>
      <c r="D305" s="54" t="s">
        <v>3207</v>
      </c>
      <c r="E305" s="54"/>
      <c r="F305" s="54"/>
      <c r="G305" s="54" t="s">
        <v>2503</v>
      </c>
      <c r="H305" s="54" t="s">
        <v>3208</v>
      </c>
      <c r="I305" s="54" t="s">
        <v>13</v>
      </c>
      <c r="J305" s="54" t="s">
        <v>682</v>
      </c>
      <c r="K305" s="54" t="s">
        <v>3209</v>
      </c>
      <c r="L305" s="54">
        <v>19972340</v>
      </c>
      <c r="M305" s="54">
        <v>5</v>
      </c>
      <c r="N305" s="55">
        <v>1653.15</v>
      </c>
      <c r="O305" s="54" t="s">
        <v>6685</v>
      </c>
      <c r="P305" s="54">
        <v>10</v>
      </c>
      <c r="Q305" s="54">
        <v>10</v>
      </c>
      <c r="R305" s="54">
        <f t="shared" si="4"/>
        <v>10</v>
      </c>
      <c r="S305" s="55">
        <f>N305*(1+'PORCENTAJE ECONOMICO'!$D$12)*'PRODUCTOS PACTADOS POSITIVA'!R305</f>
        <v>16531.5</v>
      </c>
      <c r="T305" s="48"/>
      <c r="V305" s="48"/>
    </row>
    <row r="306" spans="1:22" x14ac:dyDescent="0.2">
      <c r="A306" s="111"/>
      <c r="B306" s="54" t="s">
        <v>11</v>
      </c>
      <c r="C306" s="54" t="s">
        <v>3837</v>
      </c>
      <c r="D306" s="54" t="s">
        <v>3838</v>
      </c>
      <c r="E306" s="54"/>
      <c r="F306" s="54"/>
      <c r="G306" s="54" t="s">
        <v>2684</v>
      </c>
      <c r="H306" s="54" t="s">
        <v>3839</v>
      </c>
      <c r="I306" s="54"/>
      <c r="J306" s="54" t="s">
        <v>43</v>
      </c>
      <c r="K306" s="54" t="s">
        <v>3840</v>
      </c>
      <c r="L306" s="54">
        <v>19972384</v>
      </c>
      <c r="M306" s="54">
        <v>1</v>
      </c>
      <c r="N306" s="55">
        <v>5117.04</v>
      </c>
      <c r="O306" s="54" t="s">
        <v>6682</v>
      </c>
      <c r="P306" s="54"/>
      <c r="Q306" s="54">
        <v>42</v>
      </c>
      <c r="R306" s="54">
        <f t="shared" si="4"/>
        <v>42</v>
      </c>
      <c r="S306" s="55">
        <f>N306*(1+'PORCENTAJE ECONOMICO'!$D$12)*'PRODUCTOS PACTADOS POSITIVA'!R306</f>
        <v>214915.68</v>
      </c>
      <c r="T306" s="48"/>
      <c r="V306" s="48"/>
    </row>
    <row r="307" spans="1:22" x14ac:dyDescent="0.2">
      <c r="A307" s="111"/>
      <c r="B307" s="54" t="s">
        <v>11</v>
      </c>
      <c r="C307" s="54" t="s">
        <v>3689</v>
      </c>
      <c r="D307" s="54" t="s">
        <v>3690</v>
      </c>
      <c r="E307" s="54"/>
      <c r="F307" s="54"/>
      <c r="G307" s="54" t="s">
        <v>2503</v>
      </c>
      <c r="H307" s="54" t="s">
        <v>3691</v>
      </c>
      <c r="I307" s="54" t="s">
        <v>13</v>
      </c>
      <c r="J307" s="54" t="s">
        <v>951</v>
      </c>
      <c r="K307" s="54" t="s">
        <v>3692</v>
      </c>
      <c r="L307" s="54">
        <v>19973249</v>
      </c>
      <c r="M307" s="54">
        <v>1</v>
      </c>
      <c r="N307" s="55">
        <v>53864.88</v>
      </c>
      <c r="O307" s="54" t="s">
        <v>6689</v>
      </c>
      <c r="P307" s="54">
        <v>10</v>
      </c>
      <c r="Q307" s="54">
        <v>16</v>
      </c>
      <c r="R307" s="54">
        <f t="shared" si="4"/>
        <v>16</v>
      </c>
      <c r="S307" s="55">
        <f>N307*(1+'PORCENTAJE ECONOMICO'!$D$12)*'PRODUCTOS PACTADOS POSITIVA'!R307</f>
        <v>861838.08</v>
      </c>
      <c r="T307" s="48"/>
      <c r="V307" s="48"/>
    </row>
    <row r="308" spans="1:22" x14ac:dyDescent="0.2">
      <c r="A308" s="111"/>
      <c r="B308" s="54" t="s">
        <v>11</v>
      </c>
      <c r="C308" s="54" t="s">
        <v>2632</v>
      </c>
      <c r="D308" s="54" t="s">
        <v>1419</v>
      </c>
      <c r="E308" s="54"/>
      <c r="F308" s="54"/>
      <c r="G308" s="54" t="s">
        <v>2503</v>
      </c>
      <c r="H308" s="54" t="s">
        <v>1420</v>
      </c>
      <c r="I308" s="54" t="s">
        <v>13</v>
      </c>
      <c r="J308" s="54" t="s">
        <v>1309</v>
      </c>
      <c r="K308" s="54" t="s">
        <v>3434</v>
      </c>
      <c r="L308" s="54">
        <v>19974006</v>
      </c>
      <c r="M308" s="54">
        <v>2</v>
      </c>
      <c r="N308" s="55">
        <v>3670.92</v>
      </c>
      <c r="O308" s="54" t="s">
        <v>6686</v>
      </c>
      <c r="P308" s="54">
        <v>10</v>
      </c>
      <c r="Q308" s="54">
        <v>7</v>
      </c>
      <c r="R308" s="54">
        <f t="shared" si="4"/>
        <v>7</v>
      </c>
      <c r="S308" s="55">
        <f>N308*(1+'PORCENTAJE ECONOMICO'!$D$12)*'PRODUCTOS PACTADOS POSITIVA'!R308</f>
        <v>25696.440000000002</v>
      </c>
      <c r="T308" s="48"/>
      <c r="V308" s="48"/>
    </row>
    <row r="309" spans="1:22" x14ac:dyDescent="0.2">
      <c r="A309" s="111"/>
      <c r="B309" s="54" t="s">
        <v>11</v>
      </c>
      <c r="C309" s="54" t="s">
        <v>2636</v>
      </c>
      <c r="D309" s="54" t="s">
        <v>3435</v>
      </c>
      <c r="E309" s="54"/>
      <c r="F309" s="54"/>
      <c r="G309" s="54" t="s">
        <v>2503</v>
      </c>
      <c r="H309" s="54" t="s">
        <v>3436</v>
      </c>
      <c r="I309" s="54" t="s">
        <v>13</v>
      </c>
      <c r="J309" s="54" t="s">
        <v>1309</v>
      </c>
      <c r="K309" s="54" t="s">
        <v>3437</v>
      </c>
      <c r="L309" s="54">
        <v>19974007</v>
      </c>
      <c r="M309" s="54">
        <v>5</v>
      </c>
      <c r="N309" s="55">
        <v>734.39</v>
      </c>
      <c r="O309" s="54" t="s">
        <v>6686</v>
      </c>
      <c r="P309" s="54"/>
      <c r="Q309" s="54">
        <v>55</v>
      </c>
      <c r="R309" s="54">
        <f t="shared" si="4"/>
        <v>55</v>
      </c>
      <c r="S309" s="55">
        <f>N309*(1+'PORCENTAJE ECONOMICO'!$D$12)*'PRODUCTOS PACTADOS POSITIVA'!R309</f>
        <v>40391.449999999997</v>
      </c>
      <c r="T309" s="48"/>
      <c r="V309" s="48"/>
    </row>
    <row r="310" spans="1:22" x14ac:dyDescent="0.2">
      <c r="A310" s="111"/>
      <c r="B310" s="54" t="s">
        <v>11</v>
      </c>
      <c r="C310" s="54" t="s">
        <v>3367</v>
      </c>
      <c r="D310" s="54" t="s">
        <v>477</v>
      </c>
      <c r="E310" s="54"/>
      <c r="F310" s="54"/>
      <c r="G310" s="54" t="s">
        <v>2684</v>
      </c>
      <c r="H310" s="54" t="s">
        <v>3368</v>
      </c>
      <c r="I310" s="54"/>
      <c r="J310" s="54" t="s">
        <v>289</v>
      </c>
      <c r="K310" s="54" t="s">
        <v>3369</v>
      </c>
      <c r="L310" s="54">
        <v>19974414</v>
      </c>
      <c r="M310" s="54">
        <v>3</v>
      </c>
      <c r="N310" s="55">
        <v>113.3</v>
      </c>
      <c r="O310" s="54" t="s">
        <v>6687</v>
      </c>
      <c r="P310" s="54">
        <v>1816</v>
      </c>
      <c r="Q310" s="54">
        <v>1065</v>
      </c>
      <c r="R310" s="54">
        <f t="shared" si="4"/>
        <v>1065</v>
      </c>
      <c r="S310" s="55">
        <f>N310*(1+'PORCENTAJE ECONOMICO'!$D$12)*'PRODUCTOS PACTADOS POSITIVA'!R310</f>
        <v>120664.5</v>
      </c>
      <c r="T310" s="48"/>
      <c r="V310" s="48"/>
    </row>
    <row r="311" spans="1:22" x14ac:dyDescent="0.2">
      <c r="A311" s="111"/>
      <c r="B311" s="54" t="s">
        <v>11</v>
      </c>
      <c r="C311" s="54" t="s">
        <v>3364</v>
      </c>
      <c r="D311" s="54" t="s">
        <v>3365</v>
      </c>
      <c r="E311" s="54"/>
      <c r="F311" s="54"/>
      <c r="G311" s="54" t="s">
        <v>2684</v>
      </c>
      <c r="H311" s="54" t="s">
        <v>3366</v>
      </c>
      <c r="I311" s="54" t="s">
        <v>13</v>
      </c>
      <c r="J311" s="54" t="s">
        <v>289</v>
      </c>
      <c r="K311" s="54" t="s">
        <v>290</v>
      </c>
      <c r="L311" s="54">
        <v>19974415</v>
      </c>
      <c r="M311" s="54">
        <v>3</v>
      </c>
      <c r="N311" s="55">
        <v>179.22</v>
      </c>
      <c r="O311" s="54" t="s">
        <v>6687</v>
      </c>
      <c r="P311" s="54">
        <v>8100</v>
      </c>
      <c r="Q311" s="54">
        <v>5310</v>
      </c>
      <c r="R311" s="54">
        <f t="shared" si="4"/>
        <v>5310</v>
      </c>
      <c r="S311" s="55">
        <f>N311*(1+'PORCENTAJE ECONOMICO'!$D$12)*'PRODUCTOS PACTADOS POSITIVA'!R311</f>
        <v>951658.2</v>
      </c>
      <c r="T311" s="48"/>
      <c r="V311" s="48"/>
    </row>
    <row r="312" spans="1:22" x14ac:dyDescent="0.2">
      <c r="A312" s="111"/>
      <c r="B312" s="54" t="s">
        <v>11</v>
      </c>
      <c r="C312" s="54" t="s">
        <v>3553</v>
      </c>
      <c r="D312" s="54" t="s">
        <v>3554</v>
      </c>
      <c r="E312" s="54"/>
      <c r="F312" s="54"/>
      <c r="G312" s="54" t="s">
        <v>2684</v>
      </c>
      <c r="H312" s="54" t="s">
        <v>3555</v>
      </c>
      <c r="I312" s="54" t="s">
        <v>13</v>
      </c>
      <c r="J312" s="54" t="s">
        <v>1221</v>
      </c>
      <c r="K312" s="54" t="s">
        <v>3556</v>
      </c>
      <c r="L312" s="54">
        <v>19975169</v>
      </c>
      <c r="M312" s="54">
        <v>4</v>
      </c>
      <c r="N312" s="55">
        <v>309</v>
      </c>
      <c r="O312" s="54" t="s">
        <v>6683</v>
      </c>
      <c r="P312" s="54">
        <v>10</v>
      </c>
      <c r="Q312" s="54">
        <v>19</v>
      </c>
      <c r="R312" s="54">
        <f t="shared" si="4"/>
        <v>19</v>
      </c>
      <c r="S312" s="55">
        <f>N312*(1+'PORCENTAJE ECONOMICO'!$D$12)*'PRODUCTOS PACTADOS POSITIVA'!R312</f>
        <v>5871</v>
      </c>
      <c r="T312" s="48"/>
      <c r="V312" s="48"/>
    </row>
    <row r="313" spans="1:22" x14ac:dyDescent="0.2">
      <c r="A313" s="111"/>
      <c r="B313" s="54" t="s">
        <v>11</v>
      </c>
      <c r="C313" s="54" t="s">
        <v>2628</v>
      </c>
      <c r="D313" s="54" t="s">
        <v>2629</v>
      </c>
      <c r="E313" s="54"/>
      <c r="F313" s="54"/>
      <c r="G313" s="54" t="s">
        <v>2503</v>
      </c>
      <c r="H313" s="54" t="s">
        <v>2630</v>
      </c>
      <c r="I313" s="54"/>
      <c r="J313" s="54" t="s">
        <v>1360</v>
      </c>
      <c r="K313" s="54" t="s">
        <v>2631</v>
      </c>
      <c r="L313" s="54">
        <v>19975792</v>
      </c>
      <c r="M313" s="54">
        <v>1</v>
      </c>
      <c r="N313" s="55">
        <v>2054.85</v>
      </c>
      <c r="O313" s="54" t="s">
        <v>6688</v>
      </c>
      <c r="P313" s="54">
        <v>840</v>
      </c>
      <c r="Q313" s="54">
        <v>720</v>
      </c>
      <c r="R313" s="54">
        <f t="shared" si="4"/>
        <v>720</v>
      </c>
      <c r="S313" s="55">
        <f>N313*(1+'PORCENTAJE ECONOMICO'!$D$12)*'PRODUCTOS PACTADOS POSITIVA'!R313</f>
        <v>1479492</v>
      </c>
      <c r="T313" s="48"/>
      <c r="V313" s="48"/>
    </row>
    <row r="314" spans="1:22" x14ac:dyDescent="0.2">
      <c r="A314" s="111"/>
      <c r="B314" s="54" t="s">
        <v>11</v>
      </c>
      <c r="C314" s="54" t="s">
        <v>3417</v>
      </c>
      <c r="D314" s="54" t="s">
        <v>3418</v>
      </c>
      <c r="E314" s="54"/>
      <c r="F314" s="54"/>
      <c r="G314" s="54" t="s">
        <v>2503</v>
      </c>
      <c r="H314" s="54" t="s">
        <v>3419</v>
      </c>
      <c r="I314" s="54" t="s">
        <v>13</v>
      </c>
      <c r="J314" s="54" t="s">
        <v>649</v>
      </c>
      <c r="K314" s="54" t="s">
        <v>3420</v>
      </c>
      <c r="L314" s="54">
        <v>19976587</v>
      </c>
      <c r="M314" s="54">
        <v>1</v>
      </c>
      <c r="N314" s="55">
        <v>535.6</v>
      </c>
      <c r="O314" s="54" t="s">
        <v>6690</v>
      </c>
      <c r="P314" s="54">
        <v>10</v>
      </c>
      <c r="Q314" s="54">
        <v>16</v>
      </c>
      <c r="R314" s="54">
        <f t="shared" si="4"/>
        <v>16</v>
      </c>
      <c r="S314" s="55">
        <f>N314*(1+'PORCENTAJE ECONOMICO'!$D$12)*'PRODUCTOS PACTADOS POSITIVA'!R314</f>
        <v>8569.6</v>
      </c>
      <c r="T314" s="48"/>
      <c r="V314" s="48"/>
    </row>
    <row r="315" spans="1:22" x14ac:dyDescent="0.2">
      <c r="A315" s="111"/>
      <c r="B315" s="54" t="s">
        <v>11</v>
      </c>
      <c r="C315" s="54" t="s">
        <v>6608</v>
      </c>
      <c r="D315" s="54" t="s">
        <v>6609</v>
      </c>
      <c r="E315" s="54" t="s">
        <v>5072</v>
      </c>
      <c r="F315" s="54" t="s">
        <v>1566</v>
      </c>
      <c r="G315" s="54">
        <v>30</v>
      </c>
      <c r="H315" s="54" t="s">
        <v>6610</v>
      </c>
      <c r="I315" s="54"/>
      <c r="J315" s="54" t="s">
        <v>4400</v>
      </c>
      <c r="K315" s="54" t="s">
        <v>3030</v>
      </c>
      <c r="L315" s="54" t="s">
        <v>6611</v>
      </c>
      <c r="M315" s="54">
        <v>3</v>
      </c>
      <c r="N315" s="55">
        <v>682.89</v>
      </c>
      <c r="O315" s="54"/>
      <c r="P315" s="54"/>
      <c r="Q315" s="54">
        <v>150</v>
      </c>
      <c r="R315" s="54">
        <f t="shared" si="4"/>
        <v>150</v>
      </c>
      <c r="S315" s="55">
        <f>N315*(1+'PORCENTAJE ECONOMICO'!$D$12)*'PRODUCTOS PACTADOS POSITIVA'!R315</f>
        <v>102433.5</v>
      </c>
      <c r="T315" s="48"/>
      <c r="V315" s="48"/>
    </row>
    <row r="316" spans="1:22" x14ac:dyDescent="0.2">
      <c r="A316" s="111"/>
      <c r="B316" s="54" t="s">
        <v>11</v>
      </c>
      <c r="C316" s="54" t="s">
        <v>2991</v>
      </c>
      <c r="D316" s="54" t="s">
        <v>2992</v>
      </c>
      <c r="E316" s="54"/>
      <c r="F316" s="54"/>
      <c r="G316" s="54" t="s">
        <v>2684</v>
      </c>
      <c r="H316" s="54" t="s">
        <v>2993</v>
      </c>
      <c r="I316" s="54" t="s">
        <v>13</v>
      </c>
      <c r="J316" s="54" t="s">
        <v>179</v>
      </c>
      <c r="K316" s="54" t="s">
        <v>4586</v>
      </c>
      <c r="L316" s="54">
        <v>19978078</v>
      </c>
      <c r="M316" s="54">
        <v>2</v>
      </c>
      <c r="N316" s="55">
        <v>121.54</v>
      </c>
      <c r="O316" s="54" t="s">
        <v>6681</v>
      </c>
      <c r="P316" s="54">
        <v>11240</v>
      </c>
      <c r="Q316" s="54">
        <v>8851</v>
      </c>
      <c r="R316" s="54">
        <f t="shared" si="4"/>
        <v>8851</v>
      </c>
      <c r="S316" s="55">
        <f>N316*(1+'PORCENTAJE ECONOMICO'!$D$12)*'PRODUCTOS PACTADOS POSITIVA'!R316</f>
        <v>1075750.54</v>
      </c>
      <c r="T316" s="48"/>
      <c r="V316" s="48"/>
    </row>
    <row r="317" spans="1:22" x14ac:dyDescent="0.2">
      <c r="A317" s="111"/>
      <c r="B317" s="54" t="s">
        <v>11</v>
      </c>
      <c r="C317" s="54" t="s">
        <v>2954</v>
      </c>
      <c r="D317" s="54" t="s">
        <v>1177</v>
      </c>
      <c r="E317" s="54"/>
      <c r="F317" s="54"/>
      <c r="G317" s="54" t="s">
        <v>2503</v>
      </c>
      <c r="H317" s="54" t="s">
        <v>1178</v>
      </c>
      <c r="I317" s="54" t="s">
        <v>13</v>
      </c>
      <c r="J317" s="54" t="s">
        <v>313</v>
      </c>
      <c r="K317" s="54" t="s">
        <v>2955</v>
      </c>
      <c r="L317" s="54">
        <v>19978214</v>
      </c>
      <c r="M317" s="54">
        <v>5</v>
      </c>
      <c r="N317" s="55">
        <v>1236</v>
      </c>
      <c r="O317" s="54" t="s">
        <v>6681</v>
      </c>
      <c r="P317" s="54">
        <v>610</v>
      </c>
      <c r="Q317" s="54">
        <v>30</v>
      </c>
      <c r="R317" s="54">
        <f t="shared" si="4"/>
        <v>30</v>
      </c>
      <c r="S317" s="55">
        <f>N317*(1+'PORCENTAJE ECONOMICO'!$D$12)*'PRODUCTOS PACTADOS POSITIVA'!R317</f>
        <v>37080</v>
      </c>
      <c r="T317" s="48"/>
      <c r="V317" s="48"/>
    </row>
    <row r="318" spans="1:22" x14ac:dyDescent="0.2">
      <c r="A318" s="111"/>
      <c r="B318" s="54" t="s">
        <v>11</v>
      </c>
      <c r="C318" s="54" t="s">
        <v>2959</v>
      </c>
      <c r="D318" s="54" t="s">
        <v>2960</v>
      </c>
      <c r="E318" s="54"/>
      <c r="F318" s="54"/>
      <c r="G318" s="54" t="s">
        <v>2503</v>
      </c>
      <c r="H318" s="54" t="s">
        <v>776</v>
      </c>
      <c r="I318" s="54" t="s">
        <v>13</v>
      </c>
      <c r="J318" s="54" t="s">
        <v>313</v>
      </c>
      <c r="K318" s="54" t="s">
        <v>777</v>
      </c>
      <c r="L318" s="54">
        <v>19978347</v>
      </c>
      <c r="M318" s="54">
        <v>3</v>
      </c>
      <c r="N318" s="55">
        <v>1133</v>
      </c>
      <c r="O318" s="54" t="s">
        <v>6681</v>
      </c>
      <c r="P318" s="54">
        <v>506</v>
      </c>
      <c r="Q318" s="54">
        <v>358</v>
      </c>
      <c r="R318" s="54">
        <f t="shared" si="4"/>
        <v>358</v>
      </c>
      <c r="S318" s="55">
        <f>N318*(1+'PORCENTAJE ECONOMICO'!$D$12)*'PRODUCTOS PACTADOS POSITIVA'!R318</f>
        <v>405614</v>
      </c>
      <c r="T318" s="48"/>
      <c r="V318" s="48"/>
    </row>
    <row r="319" spans="1:22" x14ac:dyDescent="0.2">
      <c r="A319" s="111"/>
      <c r="B319" s="54" t="s">
        <v>11</v>
      </c>
      <c r="C319" s="54" t="s">
        <v>4321</v>
      </c>
      <c r="D319" s="54" t="s">
        <v>4322</v>
      </c>
      <c r="E319" s="54"/>
      <c r="F319" s="54"/>
      <c r="G319" s="54" t="s">
        <v>2503</v>
      </c>
      <c r="H319" s="54" t="s">
        <v>4323</v>
      </c>
      <c r="I319" s="54" t="s">
        <v>13</v>
      </c>
      <c r="J319" s="54" t="s">
        <v>846</v>
      </c>
      <c r="K319" s="54" t="s">
        <v>847</v>
      </c>
      <c r="L319" s="54">
        <v>19978835</v>
      </c>
      <c r="M319" s="54">
        <v>1</v>
      </c>
      <c r="N319" s="55">
        <v>6556.98</v>
      </c>
      <c r="O319" s="54" t="s">
        <v>6682</v>
      </c>
      <c r="P319" s="54">
        <v>39</v>
      </c>
      <c r="Q319" s="54">
        <v>17</v>
      </c>
      <c r="R319" s="54">
        <f t="shared" si="4"/>
        <v>17</v>
      </c>
      <c r="S319" s="55">
        <f>N319*(1+'PORCENTAJE ECONOMICO'!$D$12)*'PRODUCTOS PACTADOS POSITIVA'!R319</f>
        <v>111468.65999999999</v>
      </c>
      <c r="T319" s="48"/>
      <c r="V319" s="48"/>
    </row>
    <row r="320" spans="1:22" x14ac:dyDescent="0.2">
      <c r="A320" s="111"/>
      <c r="B320" s="54" t="s">
        <v>11</v>
      </c>
      <c r="C320" s="54" t="s">
        <v>3017</v>
      </c>
      <c r="D320" s="54" t="s">
        <v>3641</v>
      </c>
      <c r="E320" s="54"/>
      <c r="F320" s="54"/>
      <c r="G320" s="54" t="s">
        <v>2684</v>
      </c>
      <c r="H320" s="54" t="s">
        <v>3642</v>
      </c>
      <c r="I320" s="54" t="s">
        <v>13</v>
      </c>
      <c r="J320" s="54" t="s">
        <v>323</v>
      </c>
      <c r="K320" s="54" t="s">
        <v>3643</v>
      </c>
      <c r="L320" s="54">
        <v>19979152</v>
      </c>
      <c r="M320" s="54">
        <v>4</v>
      </c>
      <c r="N320" s="55">
        <v>412</v>
      </c>
      <c r="O320" s="54" t="s">
        <v>6683</v>
      </c>
      <c r="P320" s="54">
        <v>10</v>
      </c>
      <c r="Q320" s="54">
        <v>11</v>
      </c>
      <c r="R320" s="54">
        <f t="shared" si="4"/>
        <v>11</v>
      </c>
      <c r="S320" s="55">
        <f>N320*(1+'PORCENTAJE ECONOMICO'!$D$12)*'PRODUCTOS PACTADOS POSITIVA'!R320</f>
        <v>4532</v>
      </c>
      <c r="T320" s="48"/>
      <c r="V320" s="48"/>
    </row>
    <row r="321" spans="1:22" x14ac:dyDescent="0.2">
      <c r="A321" s="111"/>
      <c r="B321" s="54" t="s">
        <v>11</v>
      </c>
      <c r="C321" s="54" t="s">
        <v>3021</v>
      </c>
      <c r="D321" s="54" t="s">
        <v>4587</v>
      </c>
      <c r="E321" s="54"/>
      <c r="F321" s="54"/>
      <c r="G321" s="54" t="s">
        <v>2684</v>
      </c>
      <c r="H321" s="54" t="s">
        <v>3644</v>
      </c>
      <c r="I321" s="54" t="s">
        <v>13</v>
      </c>
      <c r="J321" s="54" t="s">
        <v>323</v>
      </c>
      <c r="K321" s="54" t="s">
        <v>3645</v>
      </c>
      <c r="L321" s="54">
        <v>19979154</v>
      </c>
      <c r="M321" s="54">
        <v>4</v>
      </c>
      <c r="N321" s="55">
        <v>270.89</v>
      </c>
      <c r="O321" s="54" t="s">
        <v>6683</v>
      </c>
      <c r="P321" s="54">
        <v>10</v>
      </c>
      <c r="Q321" s="54">
        <v>18</v>
      </c>
      <c r="R321" s="54">
        <f t="shared" si="4"/>
        <v>18</v>
      </c>
      <c r="S321" s="55">
        <f>N321*(1+'PORCENTAJE ECONOMICO'!$D$12)*'PRODUCTOS PACTADOS POSITIVA'!R321</f>
        <v>4876.0199999999995</v>
      </c>
      <c r="T321" s="48"/>
      <c r="V321" s="48"/>
    </row>
    <row r="322" spans="1:22" x14ac:dyDescent="0.2">
      <c r="A322" s="111"/>
      <c r="B322" s="54" t="s">
        <v>11</v>
      </c>
      <c r="C322" s="54" t="s">
        <v>4083</v>
      </c>
      <c r="D322" s="54" t="s">
        <v>4084</v>
      </c>
      <c r="E322" s="54"/>
      <c r="F322" s="54"/>
      <c r="G322" s="54" t="s">
        <v>2684</v>
      </c>
      <c r="H322" s="54" t="s">
        <v>4085</v>
      </c>
      <c r="I322" s="54" t="s">
        <v>13</v>
      </c>
      <c r="J322" s="54" t="s">
        <v>4086</v>
      </c>
      <c r="K322" s="54" t="s">
        <v>4087</v>
      </c>
      <c r="L322" s="54">
        <v>19979253</v>
      </c>
      <c r="M322" s="54">
        <v>1</v>
      </c>
      <c r="N322" s="55">
        <v>5948.25</v>
      </c>
      <c r="O322" s="54" t="s">
        <v>6682</v>
      </c>
      <c r="P322" s="54">
        <v>10</v>
      </c>
      <c r="Q322" s="54">
        <v>17</v>
      </c>
      <c r="R322" s="54">
        <f t="shared" si="4"/>
        <v>17</v>
      </c>
      <c r="S322" s="55">
        <f>N322*(1+'PORCENTAJE ECONOMICO'!$D$12)*'PRODUCTOS PACTADOS POSITIVA'!R322</f>
        <v>101120.25</v>
      </c>
      <c r="T322" s="48"/>
      <c r="V322" s="48"/>
    </row>
    <row r="323" spans="1:22" x14ac:dyDescent="0.2">
      <c r="A323" s="111"/>
      <c r="B323" s="54" t="s">
        <v>11</v>
      </c>
      <c r="C323" s="54" t="s">
        <v>2509</v>
      </c>
      <c r="D323" s="54" t="s">
        <v>3750</v>
      </c>
      <c r="E323" s="54"/>
      <c r="F323" s="54"/>
      <c r="G323" s="54" t="s">
        <v>2684</v>
      </c>
      <c r="H323" s="54" t="s">
        <v>45</v>
      </c>
      <c r="I323" s="54" t="s">
        <v>13</v>
      </c>
      <c r="J323" s="54" t="s">
        <v>46</v>
      </c>
      <c r="K323" s="54" t="s">
        <v>47</v>
      </c>
      <c r="L323" s="54">
        <v>19979434</v>
      </c>
      <c r="M323" s="54">
        <v>1</v>
      </c>
      <c r="N323" s="55">
        <v>237.93</v>
      </c>
      <c r="O323" s="54" t="s">
        <v>6682</v>
      </c>
      <c r="P323" s="54">
        <v>199240</v>
      </c>
      <c r="Q323" s="54">
        <v>123095</v>
      </c>
      <c r="R323" s="54">
        <f t="shared" si="4"/>
        <v>123095</v>
      </c>
      <c r="S323" s="55">
        <f>N323*(1+'PORCENTAJE ECONOMICO'!$D$12)*'PRODUCTOS PACTADOS POSITIVA'!R323</f>
        <v>29287993.350000001</v>
      </c>
      <c r="T323" s="48"/>
      <c r="V323" s="48"/>
    </row>
    <row r="324" spans="1:22" x14ac:dyDescent="0.2">
      <c r="A324" s="111"/>
      <c r="B324" s="54" t="s">
        <v>11</v>
      </c>
      <c r="C324" s="54" t="s">
        <v>3810</v>
      </c>
      <c r="D324" s="54" t="s">
        <v>3808</v>
      </c>
      <c r="E324" s="54"/>
      <c r="F324" s="54"/>
      <c r="G324" s="54" t="s">
        <v>2684</v>
      </c>
      <c r="H324" s="54" t="s">
        <v>3811</v>
      </c>
      <c r="I324" s="54" t="s">
        <v>13</v>
      </c>
      <c r="J324" s="54" t="s">
        <v>276</v>
      </c>
      <c r="K324" s="54" t="s">
        <v>4588</v>
      </c>
      <c r="L324" s="54">
        <v>19980218</v>
      </c>
      <c r="M324" s="54">
        <v>1</v>
      </c>
      <c r="N324" s="55">
        <v>2315.44</v>
      </c>
      <c r="O324" s="54"/>
      <c r="P324" s="54"/>
      <c r="Q324" s="54">
        <v>12</v>
      </c>
      <c r="R324" s="54">
        <f t="shared" si="4"/>
        <v>12</v>
      </c>
      <c r="S324" s="55">
        <f>N324*(1+'PORCENTAJE ECONOMICO'!$D$12)*'PRODUCTOS PACTADOS POSITIVA'!R324</f>
        <v>27785.279999999999</v>
      </c>
      <c r="T324" s="48"/>
      <c r="V324" s="48"/>
    </row>
    <row r="325" spans="1:22" x14ac:dyDescent="0.2">
      <c r="A325" s="111"/>
      <c r="B325" s="54" t="s">
        <v>11</v>
      </c>
      <c r="C325" s="54" t="s">
        <v>3807</v>
      </c>
      <c r="D325" s="54" t="s">
        <v>3808</v>
      </c>
      <c r="E325" s="54"/>
      <c r="F325" s="54"/>
      <c r="G325" s="54" t="s">
        <v>2684</v>
      </c>
      <c r="H325" s="54" t="s">
        <v>3809</v>
      </c>
      <c r="I325" s="54" t="s">
        <v>13</v>
      </c>
      <c r="J325" s="54" t="s">
        <v>276</v>
      </c>
      <c r="K325" s="54" t="s">
        <v>4589</v>
      </c>
      <c r="L325" s="54">
        <v>19980219</v>
      </c>
      <c r="M325" s="54">
        <v>1</v>
      </c>
      <c r="N325" s="55">
        <v>1564.57</v>
      </c>
      <c r="O325" s="54" t="s">
        <v>6682</v>
      </c>
      <c r="P325" s="54">
        <v>10</v>
      </c>
      <c r="Q325" s="54">
        <v>12</v>
      </c>
      <c r="R325" s="54">
        <f t="shared" si="4"/>
        <v>12</v>
      </c>
      <c r="S325" s="55">
        <f>N325*(1+'PORCENTAJE ECONOMICO'!$D$12)*'PRODUCTOS PACTADOS POSITIVA'!R325</f>
        <v>18774.84</v>
      </c>
      <c r="T325" s="48"/>
      <c r="V325" s="48"/>
    </row>
    <row r="326" spans="1:22" x14ac:dyDescent="0.2">
      <c r="A326" s="111"/>
      <c r="B326" s="54" t="s">
        <v>11</v>
      </c>
      <c r="C326" s="54" t="s">
        <v>3619</v>
      </c>
      <c r="D326" s="54" t="s">
        <v>3716</v>
      </c>
      <c r="E326" s="54"/>
      <c r="F326" s="54"/>
      <c r="G326" s="54" t="s">
        <v>2503</v>
      </c>
      <c r="H326" s="54" t="s">
        <v>3717</v>
      </c>
      <c r="I326" s="54"/>
      <c r="J326" s="54" t="s">
        <v>257</v>
      </c>
      <c r="K326" s="54" t="s">
        <v>3718</v>
      </c>
      <c r="L326" s="54">
        <v>19981211</v>
      </c>
      <c r="M326" s="54">
        <v>4</v>
      </c>
      <c r="N326" s="55">
        <v>1302.95</v>
      </c>
      <c r="O326" s="54" t="s">
        <v>6689</v>
      </c>
      <c r="P326" s="54"/>
      <c r="Q326" s="54">
        <v>86</v>
      </c>
      <c r="R326" s="54">
        <f t="shared" si="4"/>
        <v>86</v>
      </c>
      <c r="S326" s="55">
        <f>N326*(1+'PORCENTAJE ECONOMICO'!$D$12)*'PRODUCTOS PACTADOS POSITIVA'!R326</f>
        <v>112053.7</v>
      </c>
      <c r="T326" s="48"/>
      <c r="V326" s="48"/>
    </row>
    <row r="327" spans="1:22" x14ac:dyDescent="0.2">
      <c r="A327" s="111"/>
      <c r="B327" s="54" t="s">
        <v>11</v>
      </c>
      <c r="C327" s="54" t="s">
        <v>4248</v>
      </c>
      <c r="D327" s="54" t="s">
        <v>4249</v>
      </c>
      <c r="E327" s="54"/>
      <c r="F327" s="54"/>
      <c r="G327" s="54" t="s">
        <v>2503</v>
      </c>
      <c r="H327" s="54" t="s">
        <v>4250</v>
      </c>
      <c r="I327" s="54" t="s">
        <v>13</v>
      </c>
      <c r="J327" s="54" t="s">
        <v>226</v>
      </c>
      <c r="K327" s="54" t="s">
        <v>4590</v>
      </c>
      <c r="L327" s="54">
        <v>19982087</v>
      </c>
      <c r="M327" s="54">
        <v>1</v>
      </c>
      <c r="N327" s="55">
        <v>11537.03</v>
      </c>
      <c r="O327" s="54" t="s">
        <v>6682</v>
      </c>
      <c r="P327" s="54">
        <v>76</v>
      </c>
      <c r="Q327" s="54">
        <v>46</v>
      </c>
      <c r="R327" s="54">
        <f t="shared" ref="R327:R390" si="5">AVERAGE(Q327:Q327)</f>
        <v>46</v>
      </c>
      <c r="S327" s="55">
        <f>N327*(1+'PORCENTAJE ECONOMICO'!$D$12)*'PRODUCTOS PACTADOS POSITIVA'!R327</f>
        <v>530703.38</v>
      </c>
      <c r="T327" s="48"/>
      <c r="V327" s="48"/>
    </row>
    <row r="328" spans="1:22" x14ac:dyDescent="0.2">
      <c r="A328" s="111"/>
      <c r="B328" s="54" t="s">
        <v>11</v>
      </c>
      <c r="C328" s="54" t="s">
        <v>2587</v>
      </c>
      <c r="D328" s="54" t="s">
        <v>2588</v>
      </c>
      <c r="E328" s="54"/>
      <c r="F328" s="54"/>
      <c r="G328" s="54" t="s">
        <v>2503</v>
      </c>
      <c r="H328" s="54" t="s">
        <v>12</v>
      </c>
      <c r="I328" s="54" t="s">
        <v>13</v>
      </c>
      <c r="J328" s="54" t="s">
        <v>14</v>
      </c>
      <c r="K328" s="54" t="s">
        <v>2589</v>
      </c>
      <c r="L328" s="54">
        <v>19982562</v>
      </c>
      <c r="M328" s="54">
        <v>1</v>
      </c>
      <c r="N328" s="55">
        <v>7361.41</v>
      </c>
      <c r="O328" s="54" t="s">
        <v>6684</v>
      </c>
      <c r="P328" s="54">
        <v>222258</v>
      </c>
      <c r="Q328" s="54">
        <v>197486</v>
      </c>
      <c r="R328" s="54">
        <f t="shared" si="5"/>
        <v>197486</v>
      </c>
      <c r="S328" s="55">
        <f>N328*(1+'PORCENTAJE ECONOMICO'!$D$12)*'PRODUCTOS PACTADOS POSITIVA'!R328</f>
        <v>1453775415.26</v>
      </c>
      <c r="T328" s="48"/>
      <c r="V328" s="48"/>
    </row>
    <row r="329" spans="1:22" x14ac:dyDescent="0.2">
      <c r="A329" s="111"/>
      <c r="B329" s="54" t="s">
        <v>11</v>
      </c>
      <c r="C329" s="54" t="s">
        <v>2587</v>
      </c>
      <c r="D329" s="54" t="s">
        <v>2588</v>
      </c>
      <c r="E329" s="54"/>
      <c r="F329" s="54"/>
      <c r="G329" s="54" t="s">
        <v>2503</v>
      </c>
      <c r="H329" s="54" t="s">
        <v>12</v>
      </c>
      <c r="I329" s="54" t="s">
        <v>13</v>
      </c>
      <c r="J329" s="54" t="s">
        <v>14</v>
      </c>
      <c r="K329" s="54" t="s">
        <v>4591</v>
      </c>
      <c r="L329" s="54">
        <v>19982562</v>
      </c>
      <c r="M329" s="54">
        <v>6</v>
      </c>
      <c r="N329" s="55">
        <v>7361.41</v>
      </c>
      <c r="O329" s="54" t="s">
        <v>6684</v>
      </c>
      <c r="P329" s="54">
        <v>222258</v>
      </c>
      <c r="Q329" s="54">
        <v>197486</v>
      </c>
      <c r="R329" s="54">
        <f t="shared" si="5"/>
        <v>197486</v>
      </c>
      <c r="S329" s="55">
        <f>N329*(1+'PORCENTAJE ECONOMICO'!$D$12)*'PRODUCTOS PACTADOS POSITIVA'!R329</f>
        <v>1453775415.26</v>
      </c>
      <c r="T329" s="48"/>
      <c r="V329" s="48"/>
    </row>
    <row r="330" spans="1:22" x14ac:dyDescent="0.2">
      <c r="A330" s="111"/>
      <c r="B330" s="54" t="s">
        <v>11</v>
      </c>
      <c r="C330" s="54" t="s">
        <v>3145</v>
      </c>
      <c r="D330" s="54" t="s">
        <v>3919</v>
      </c>
      <c r="E330" s="54"/>
      <c r="F330" s="54"/>
      <c r="G330" s="54" t="s">
        <v>2503</v>
      </c>
      <c r="H330" s="54" t="s">
        <v>3920</v>
      </c>
      <c r="I330" s="54"/>
      <c r="J330" s="54" t="s">
        <v>533</v>
      </c>
      <c r="K330" s="54" t="s">
        <v>3921</v>
      </c>
      <c r="L330" s="54">
        <v>19983161</v>
      </c>
      <c r="M330" s="54">
        <v>1</v>
      </c>
      <c r="N330" s="55">
        <v>8908.4699999999993</v>
      </c>
      <c r="O330" s="54" t="s">
        <v>6682</v>
      </c>
      <c r="P330" s="54">
        <v>35</v>
      </c>
      <c r="Q330" s="54">
        <v>33</v>
      </c>
      <c r="R330" s="54">
        <f t="shared" si="5"/>
        <v>33</v>
      </c>
      <c r="S330" s="55">
        <f>N330*(1+'PORCENTAJE ECONOMICO'!$D$12)*'PRODUCTOS PACTADOS POSITIVA'!R330</f>
        <v>293979.50999999995</v>
      </c>
      <c r="T330" s="48"/>
      <c r="V330" s="48"/>
    </row>
    <row r="331" spans="1:22" x14ac:dyDescent="0.2">
      <c r="A331" s="111"/>
      <c r="B331" s="54" t="s">
        <v>11</v>
      </c>
      <c r="C331" s="54" t="s">
        <v>2686</v>
      </c>
      <c r="D331" s="54" t="s">
        <v>520</v>
      </c>
      <c r="E331" s="54"/>
      <c r="F331" s="54"/>
      <c r="G331" s="54" t="s">
        <v>2503</v>
      </c>
      <c r="H331" s="54" t="s">
        <v>521</v>
      </c>
      <c r="I331" s="54" t="s">
        <v>13</v>
      </c>
      <c r="J331" s="54" t="s">
        <v>46</v>
      </c>
      <c r="K331" s="54">
        <v>19983165</v>
      </c>
      <c r="L331" s="54">
        <v>19983165</v>
      </c>
      <c r="M331" s="54"/>
      <c r="N331" s="55">
        <v>866.23</v>
      </c>
      <c r="O331" s="54" t="s">
        <v>6681</v>
      </c>
      <c r="P331" s="54">
        <v>2886</v>
      </c>
      <c r="Q331" s="54">
        <v>3707</v>
      </c>
      <c r="R331" s="54">
        <f t="shared" si="5"/>
        <v>3707</v>
      </c>
      <c r="S331" s="55">
        <f>N331*(1+'PORCENTAJE ECONOMICO'!$D$12)*'PRODUCTOS PACTADOS POSITIVA'!R331</f>
        <v>3211114.61</v>
      </c>
      <c r="T331" s="48"/>
      <c r="V331" s="48"/>
    </row>
    <row r="332" spans="1:22" x14ac:dyDescent="0.2">
      <c r="A332" s="111"/>
      <c r="B332" s="54" t="s">
        <v>11</v>
      </c>
      <c r="C332" s="54" t="s">
        <v>161</v>
      </c>
      <c r="D332" s="54" t="s">
        <v>3966</v>
      </c>
      <c r="E332" s="54"/>
      <c r="F332" s="54"/>
      <c r="G332" s="54" t="s">
        <v>2684</v>
      </c>
      <c r="H332" s="54" t="s">
        <v>3967</v>
      </c>
      <c r="I332" s="54" t="s">
        <v>13</v>
      </c>
      <c r="J332" s="54" t="s">
        <v>164</v>
      </c>
      <c r="K332" s="54" t="s">
        <v>3968</v>
      </c>
      <c r="L332" s="54">
        <v>19983474</v>
      </c>
      <c r="M332" s="54">
        <v>9</v>
      </c>
      <c r="N332" s="55">
        <v>948.63</v>
      </c>
      <c r="O332" s="54" t="s">
        <v>6682</v>
      </c>
      <c r="P332" s="54"/>
      <c r="Q332" s="54">
        <v>311</v>
      </c>
      <c r="R332" s="54">
        <f t="shared" si="5"/>
        <v>311</v>
      </c>
      <c r="S332" s="55">
        <f>N332*(1+'PORCENTAJE ECONOMICO'!$D$12)*'PRODUCTOS PACTADOS POSITIVA'!R332</f>
        <v>295023.93</v>
      </c>
      <c r="T332" s="48"/>
      <c r="V332" s="48"/>
    </row>
    <row r="333" spans="1:22" x14ac:dyDescent="0.2">
      <c r="A333" s="111"/>
      <c r="B333" s="54" t="s">
        <v>11</v>
      </c>
      <c r="C333" s="54" t="s">
        <v>3938</v>
      </c>
      <c r="D333" s="54" t="s">
        <v>3939</v>
      </c>
      <c r="E333" s="54"/>
      <c r="F333" s="54"/>
      <c r="G333" s="54" t="s">
        <v>2503</v>
      </c>
      <c r="H333" s="54" t="s">
        <v>3940</v>
      </c>
      <c r="I333" s="54"/>
      <c r="J333" s="54" t="s">
        <v>3941</v>
      </c>
      <c r="K333" s="54" t="s">
        <v>3942</v>
      </c>
      <c r="L333" s="54">
        <v>19983819</v>
      </c>
      <c r="M333" s="54">
        <v>1</v>
      </c>
      <c r="N333" s="55">
        <v>14478.71</v>
      </c>
      <c r="O333" s="54" t="s">
        <v>6682</v>
      </c>
      <c r="P333" s="54">
        <v>6</v>
      </c>
      <c r="Q333" s="54">
        <v>3</v>
      </c>
      <c r="R333" s="54">
        <f t="shared" si="5"/>
        <v>3</v>
      </c>
      <c r="S333" s="55">
        <f>N333*(1+'PORCENTAJE ECONOMICO'!$D$12)*'PRODUCTOS PACTADOS POSITIVA'!R333</f>
        <v>43436.13</v>
      </c>
      <c r="T333" s="48"/>
      <c r="V333" s="48"/>
    </row>
    <row r="334" spans="1:22" x14ac:dyDescent="0.2">
      <c r="A334" s="111"/>
      <c r="B334" s="54" t="s">
        <v>11</v>
      </c>
      <c r="C334" s="54" t="s">
        <v>2818</v>
      </c>
      <c r="D334" s="54" t="s">
        <v>3943</v>
      </c>
      <c r="E334" s="54"/>
      <c r="F334" s="54"/>
      <c r="G334" s="54" t="s">
        <v>2503</v>
      </c>
      <c r="H334" s="54" t="s">
        <v>3944</v>
      </c>
      <c r="I334" s="54"/>
      <c r="J334" s="54" t="s">
        <v>392</v>
      </c>
      <c r="K334" s="54" t="s">
        <v>3945</v>
      </c>
      <c r="L334" s="54">
        <v>19983884</v>
      </c>
      <c r="M334" s="54">
        <v>1</v>
      </c>
      <c r="N334" s="55">
        <v>14478.71</v>
      </c>
      <c r="O334" s="54" t="s">
        <v>6682</v>
      </c>
      <c r="P334" s="54">
        <v>14</v>
      </c>
      <c r="Q334" s="54">
        <v>9</v>
      </c>
      <c r="R334" s="54">
        <f t="shared" si="5"/>
        <v>9</v>
      </c>
      <c r="S334" s="55">
        <f>N334*(1+'PORCENTAJE ECONOMICO'!$D$12)*'PRODUCTOS PACTADOS POSITIVA'!R334</f>
        <v>130308.38999999998</v>
      </c>
      <c r="T334" s="48"/>
      <c r="V334" s="48"/>
    </row>
    <row r="335" spans="1:22" x14ac:dyDescent="0.2">
      <c r="A335" s="111"/>
      <c r="B335" s="54" t="s">
        <v>11</v>
      </c>
      <c r="C335" s="54" t="s">
        <v>2669</v>
      </c>
      <c r="D335" s="54" t="s">
        <v>4244</v>
      </c>
      <c r="E335" s="54"/>
      <c r="F335" s="54"/>
      <c r="G335" s="54" t="s">
        <v>2503</v>
      </c>
      <c r="H335" s="54" t="s">
        <v>4245</v>
      </c>
      <c r="I335" s="54"/>
      <c r="J335" s="54" t="s">
        <v>853</v>
      </c>
      <c r="K335" s="54" t="s">
        <v>4592</v>
      </c>
      <c r="L335" s="54">
        <v>19984021</v>
      </c>
      <c r="M335" s="54">
        <v>1</v>
      </c>
      <c r="N335" s="55">
        <v>6580.67</v>
      </c>
      <c r="O335" s="54" t="s">
        <v>6682</v>
      </c>
      <c r="P335" s="54">
        <v>11</v>
      </c>
      <c r="Q335" s="54">
        <v>9</v>
      </c>
      <c r="R335" s="54">
        <f t="shared" si="5"/>
        <v>9</v>
      </c>
      <c r="S335" s="55">
        <f>N335*(1+'PORCENTAJE ECONOMICO'!$D$12)*'PRODUCTOS PACTADOS POSITIVA'!R335</f>
        <v>59226.03</v>
      </c>
      <c r="T335" s="48"/>
      <c r="V335" s="48"/>
    </row>
    <row r="336" spans="1:22" x14ac:dyDescent="0.2">
      <c r="A336" s="111"/>
      <c r="B336" s="54" t="s">
        <v>11</v>
      </c>
      <c r="C336" s="54" t="s">
        <v>2789</v>
      </c>
      <c r="D336" s="54" t="s">
        <v>2790</v>
      </c>
      <c r="E336" s="54"/>
      <c r="F336" s="54"/>
      <c r="G336" s="54" t="s">
        <v>2503</v>
      </c>
      <c r="H336" s="54" t="s">
        <v>2791</v>
      </c>
      <c r="I336" s="54" t="s">
        <v>4593</v>
      </c>
      <c r="J336" s="54" t="s">
        <v>995</v>
      </c>
      <c r="K336" s="54" t="s">
        <v>2792</v>
      </c>
      <c r="L336" s="54">
        <v>19984568</v>
      </c>
      <c r="M336" s="54">
        <v>7</v>
      </c>
      <c r="N336" s="55">
        <v>2656.37</v>
      </c>
      <c r="O336" s="54" t="s">
        <v>6681</v>
      </c>
      <c r="P336" s="54"/>
      <c r="Q336" s="54">
        <v>30</v>
      </c>
      <c r="R336" s="54">
        <f t="shared" si="5"/>
        <v>30</v>
      </c>
      <c r="S336" s="55">
        <f>N336*(1+'PORCENTAJE ECONOMICO'!$D$12)*'PRODUCTOS PACTADOS POSITIVA'!R336</f>
        <v>79691.099999999991</v>
      </c>
      <c r="T336" s="48"/>
      <c r="V336" s="48"/>
    </row>
    <row r="337" spans="1:22" x14ac:dyDescent="0.2">
      <c r="A337" s="111"/>
      <c r="B337" s="54" t="s">
        <v>11</v>
      </c>
      <c r="C337" s="54" t="s">
        <v>3984</v>
      </c>
      <c r="D337" s="54" t="s">
        <v>3985</v>
      </c>
      <c r="E337" s="54"/>
      <c r="F337" s="54"/>
      <c r="G337" s="54" t="s">
        <v>2503</v>
      </c>
      <c r="H337" s="54" t="s">
        <v>3986</v>
      </c>
      <c r="I337" s="54"/>
      <c r="J337" s="54" t="s">
        <v>3987</v>
      </c>
      <c r="K337" s="54" t="s">
        <v>4594</v>
      </c>
      <c r="L337" s="54">
        <v>19984620</v>
      </c>
      <c r="M337" s="54">
        <v>1</v>
      </c>
      <c r="N337" s="55">
        <v>13513.6</v>
      </c>
      <c r="O337" s="54" t="s">
        <v>6682</v>
      </c>
      <c r="P337" s="54">
        <v>160</v>
      </c>
      <c r="Q337" s="54">
        <v>119</v>
      </c>
      <c r="R337" s="54">
        <f t="shared" si="5"/>
        <v>119</v>
      </c>
      <c r="S337" s="55">
        <f>N337*(1+'PORCENTAJE ECONOMICO'!$D$12)*'PRODUCTOS PACTADOS POSITIVA'!R337</f>
        <v>1608118.4000000001</v>
      </c>
      <c r="T337" s="48"/>
      <c r="V337" s="48"/>
    </row>
    <row r="338" spans="1:22" x14ac:dyDescent="0.2">
      <c r="A338" s="111"/>
      <c r="B338" s="54" t="s">
        <v>11</v>
      </c>
      <c r="C338" s="54" t="s">
        <v>3105</v>
      </c>
      <c r="D338" s="54" t="s">
        <v>3527</v>
      </c>
      <c r="E338" s="54"/>
      <c r="F338" s="54"/>
      <c r="G338" s="54" t="s">
        <v>2684</v>
      </c>
      <c r="H338" s="54" t="s">
        <v>3528</v>
      </c>
      <c r="I338" s="54" t="s">
        <v>13</v>
      </c>
      <c r="J338" s="54" t="s">
        <v>3108</v>
      </c>
      <c r="K338" s="54" t="s">
        <v>3529</v>
      </c>
      <c r="L338" s="54">
        <v>19984722</v>
      </c>
      <c r="M338" s="54">
        <v>5</v>
      </c>
      <c r="N338" s="55">
        <v>437.75</v>
      </c>
      <c r="O338" s="54" t="s">
        <v>6683</v>
      </c>
      <c r="P338" s="54">
        <v>10</v>
      </c>
      <c r="Q338" s="54">
        <v>15</v>
      </c>
      <c r="R338" s="54">
        <f t="shared" si="5"/>
        <v>15</v>
      </c>
      <c r="S338" s="55">
        <f>N338*(1+'PORCENTAJE ECONOMICO'!$D$12)*'PRODUCTOS PACTADOS POSITIVA'!R338</f>
        <v>6566.25</v>
      </c>
      <c r="T338" s="48"/>
      <c r="V338" s="48"/>
    </row>
    <row r="339" spans="1:22" x14ac:dyDescent="0.2">
      <c r="A339" s="111"/>
      <c r="B339" s="54" t="s">
        <v>11</v>
      </c>
      <c r="C339" s="54" t="s">
        <v>3034</v>
      </c>
      <c r="D339" s="54" t="s">
        <v>919</v>
      </c>
      <c r="E339" s="54"/>
      <c r="F339" s="54"/>
      <c r="G339" s="54" t="s">
        <v>2503</v>
      </c>
      <c r="H339" s="54" t="s">
        <v>920</v>
      </c>
      <c r="I339" s="54" t="s">
        <v>13</v>
      </c>
      <c r="J339" s="54" t="s">
        <v>921</v>
      </c>
      <c r="K339" s="54" t="s">
        <v>4595</v>
      </c>
      <c r="L339" s="54">
        <v>19985046</v>
      </c>
      <c r="M339" s="54">
        <v>5</v>
      </c>
      <c r="N339" s="55">
        <v>8061.81</v>
      </c>
      <c r="O339" s="54" t="s">
        <v>6681</v>
      </c>
      <c r="P339" s="54">
        <v>330</v>
      </c>
      <c r="Q339" s="54">
        <v>300</v>
      </c>
      <c r="R339" s="54">
        <f t="shared" si="5"/>
        <v>300</v>
      </c>
      <c r="S339" s="55">
        <f>N339*(1+'PORCENTAJE ECONOMICO'!$D$12)*'PRODUCTOS PACTADOS POSITIVA'!R339</f>
        <v>2418543</v>
      </c>
      <c r="T339" s="48"/>
      <c r="V339" s="48"/>
    </row>
    <row r="340" spans="1:22" x14ac:dyDescent="0.2">
      <c r="A340" s="111"/>
      <c r="B340" s="54" t="s">
        <v>11</v>
      </c>
      <c r="C340" s="54" t="s">
        <v>2991</v>
      </c>
      <c r="D340" s="54" t="s">
        <v>3241</v>
      </c>
      <c r="E340" s="54"/>
      <c r="F340" s="54"/>
      <c r="G340" s="54" t="s">
        <v>2684</v>
      </c>
      <c r="H340" s="54" t="s">
        <v>3242</v>
      </c>
      <c r="I340" s="54" t="s">
        <v>13</v>
      </c>
      <c r="J340" s="54" t="s">
        <v>179</v>
      </c>
      <c r="K340" s="54" t="s">
        <v>3243</v>
      </c>
      <c r="L340" s="54">
        <v>19985876</v>
      </c>
      <c r="M340" s="54">
        <v>2</v>
      </c>
      <c r="N340" s="55">
        <v>128.75</v>
      </c>
      <c r="O340" s="54" t="s">
        <v>6685</v>
      </c>
      <c r="P340" s="54">
        <v>10</v>
      </c>
      <c r="Q340" s="54">
        <v>14</v>
      </c>
      <c r="R340" s="54">
        <f t="shared" si="5"/>
        <v>14</v>
      </c>
      <c r="S340" s="55">
        <f>N340*(1+'PORCENTAJE ECONOMICO'!$D$12)*'PRODUCTOS PACTADOS POSITIVA'!R340</f>
        <v>1802.5</v>
      </c>
      <c r="T340" s="48"/>
      <c r="V340" s="48"/>
    </row>
    <row r="341" spans="1:22" x14ac:dyDescent="0.2">
      <c r="A341" s="111"/>
      <c r="B341" s="54" t="s">
        <v>11</v>
      </c>
      <c r="C341" s="54" t="s">
        <v>2509</v>
      </c>
      <c r="D341" s="54" t="s">
        <v>271</v>
      </c>
      <c r="E341" s="54"/>
      <c r="F341" s="54"/>
      <c r="G341" s="54" t="s">
        <v>2503</v>
      </c>
      <c r="H341" s="54" t="s">
        <v>272</v>
      </c>
      <c r="I341" s="54" t="s">
        <v>13</v>
      </c>
      <c r="J341" s="54" t="s">
        <v>46</v>
      </c>
      <c r="K341" s="54" t="s">
        <v>4596</v>
      </c>
      <c r="L341" s="54">
        <v>19986630</v>
      </c>
      <c r="M341" s="54">
        <v>3</v>
      </c>
      <c r="N341" s="55">
        <v>258.52999999999997</v>
      </c>
      <c r="O341" s="54" t="s">
        <v>6681</v>
      </c>
      <c r="P341" s="54">
        <v>8725</v>
      </c>
      <c r="Q341" s="54">
        <v>7114</v>
      </c>
      <c r="R341" s="54">
        <f t="shared" si="5"/>
        <v>7114</v>
      </c>
      <c r="S341" s="55">
        <f>N341*(1+'PORCENTAJE ECONOMICO'!$D$12)*'PRODUCTOS PACTADOS POSITIVA'!R341</f>
        <v>1839182.4199999997</v>
      </c>
      <c r="T341" s="48"/>
      <c r="V341" s="48"/>
    </row>
    <row r="342" spans="1:22" x14ac:dyDescent="0.2">
      <c r="A342" s="111"/>
      <c r="B342" s="54" t="s">
        <v>11</v>
      </c>
      <c r="C342" s="54" t="s">
        <v>3206</v>
      </c>
      <c r="D342" s="54" t="s">
        <v>4136</v>
      </c>
      <c r="E342" s="54"/>
      <c r="F342" s="54"/>
      <c r="G342" s="54" t="s">
        <v>2503</v>
      </c>
      <c r="H342" s="54" t="s">
        <v>4137</v>
      </c>
      <c r="I342" s="54"/>
      <c r="J342" s="54" t="s">
        <v>682</v>
      </c>
      <c r="K342" s="54" t="s">
        <v>4138</v>
      </c>
      <c r="L342" s="54">
        <v>19988137</v>
      </c>
      <c r="M342" s="54">
        <v>11</v>
      </c>
      <c r="N342" s="55">
        <v>1313.25</v>
      </c>
      <c r="O342" s="54" t="s">
        <v>6682</v>
      </c>
      <c r="P342" s="54">
        <v>10</v>
      </c>
      <c r="Q342" s="54">
        <v>12</v>
      </c>
      <c r="R342" s="54">
        <f t="shared" si="5"/>
        <v>12</v>
      </c>
      <c r="S342" s="55">
        <f>N342*(1+'PORCENTAJE ECONOMICO'!$D$12)*'PRODUCTOS PACTADOS POSITIVA'!R342</f>
        <v>15759</v>
      </c>
      <c r="T342" s="48"/>
      <c r="V342" s="48"/>
    </row>
    <row r="343" spans="1:22" x14ac:dyDescent="0.2">
      <c r="A343" s="111"/>
      <c r="B343" s="54" t="s">
        <v>11</v>
      </c>
      <c r="C343" s="54" t="s">
        <v>2749</v>
      </c>
      <c r="D343" s="54" t="s">
        <v>3805</v>
      </c>
      <c r="E343" s="54"/>
      <c r="F343" s="54"/>
      <c r="G343" s="54" t="s">
        <v>2684</v>
      </c>
      <c r="H343" s="54" t="s">
        <v>3806</v>
      </c>
      <c r="I343" s="54"/>
      <c r="J343" s="54" t="s">
        <v>405</v>
      </c>
      <c r="K343" s="54" t="s">
        <v>4597</v>
      </c>
      <c r="L343" s="54">
        <v>19988404</v>
      </c>
      <c r="M343" s="54">
        <v>1</v>
      </c>
      <c r="N343" s="55">
        <v>3491.7</v>
      </c>
      <c r="O343" s="54" t="s">
        <v>6682</v>
      </c>
      <c r="P343" s="54"/>
      <c r="Q343" s="54">
        <v>13</v>
      </c>
      <c r="R343" s="54">
        <f t="shared" si="5"/>
        <v>13</v>
      </c>
      <c r="S343" s="55">
        <f>N343*(1+'PORCENTAJE ECONOMICO'!$D$12)*'PRODUCTOS PACTADOS POSITIVA'!R343</f>
        <v>45392.1</v>
      </c>
      <c r="T343" s="48"/>
      <c r="V343" s="48"/>
    </row>
    <row r="344" spans="1:22" x14ac:dyDescent="0.2">
      <c r="A344" s="111"/>
      <c r="B344" s="54" t="s">
        <v>11</v>
      </c>
      <c r="C344" s="54" t="s">
        <v>2611</v>
      </c>
      <c r="D344" s="54" t="s">
        <v>4324</v>
      </c>
      <c r="E344" s="54"/>
      <c r="F344" s="54"/>
      <c r="G344" s="54" t="s">
        <v>2684</v>
      </c>
      <c r="H344" s="54" t="s">
        <v>4325</v>
      </c>
      <c r="I344" s="54"/>
      <c r="J344" s="54" t="s">
        <v>70</v>
      </c>
      <c r="K344" s="54" t="s">
        <v>4598</v>
      </c>
      <c r="L344" s="54">
        <v>19988903</v>
      </c>
      <c r="M344" s="54">
        <v>2</v>
      </c>
      <c r="N344" s="55">
        <v>6365.4</v>
      </c>
      <c r="O344" s="54" t="s">
        <v>6682</v>
      </c>
      <c r="P344" s="54"/>
      <c r="Q344" s="54">
        <v>66</v>
      </c>
      <c r="R344" s="54">
        <f t="shared" si="5"/>
        <v>66</v>
      </c>
      <c r="S344" s="55">
        <f>N344*(1+'PORCENTAJE ECONOMICO'!$D$12)*'PRODUCTOS PACTADOS POSITIVA'!R344</f>
        <v>420116.39999999997</v>
      </c>
      <c r="T344" s="48"/>
      <c r="V344" s="48"/>
    </row>
    <row r="345" spans="1:22" x14ac:dyDescent="0.2">
      <c r="A345" s="111"/>
      <c r="B345" s="54" t="s">
        <v>11</v>
      </c>
      <c r="C345" s="54" t="s">
        <v>3105</v>
      </c>
      <c r="D345" s="54" t="s">
        <v>3106</v>
      </c>
      <c r="E345" s="54"/>
      <c r="F345" s="54"/>
      <c r="G345" s="54" t="s">
        <v>2684</v>
      </c>
      <c r="H345" s="54" t="s">
        <v>3107</v>
      </c>
      <c r="I345" s="54"/>
      <c r="J345" s="54" t="s">
        <v>3108</v>
      </c>
      <c r="K345" s="54" t="s">
        <v>3109</v>
      </c>
      <c r="L345" s="54">
        <v>19988981</v>
      </c>
      <c r="M345" s="54">
        <v>7</v>
      </c>
      <c r="N345" s="55">
        <v>1030</v>
      </c>
      <c r="O345" s="54" t="s">
        <v>6685</v>
      </c>
      <c r="P345" s="54">
        <v>2310</v>
      </c>
      <c r="Q345" s="54">
        <v>2070</v>
      </c>
      <c r="R345" s="54">
        <f t="shared" si="5"/>
        <v>2070</v>
      </c>
      <c r="S345" s="55">
        <f>N345*(1+'PORCENTAJE ECONOMICO'!$D$12)*'PRODUCTOS PACTADOS POSITIVA'!R345</f>
        <v>2132100</v>
      </c>
      <c r="T345" s="48"/>
      <c r="V345" s="48"/>
    </row>
    <row r="346" spans="1:22" x14ac:dyDescent="0.2">
      <c r="A346" s="111"/>
      <c r="B346" s="54" t="s">
        <v>11</v>
      </c>
      <c r="C346" s="54" t="s">
        <v>2905</v>
      </c>
      <c r="D346" s="54" t="s">
        <v>2906</v>
      </c>
      <c r="E346" s="54"/>
      <c r="F346" s="54"/>
      <c r="G346" s="54" t="s">
        <v>2503</v>
      </c>
      <c r="H346" s="54" t="s">
        <v>2907</v>
      </c>
      <c r="I346" s="54"/>
      <c r="J346" s="54" t="s">
        <v>560</v>
      </c>
      <c r="K346" s="54" t="s">
        <v>2908</v>
      </c>
      <c r="L346" s="54">
        <v>19989158</v>
      </c>
      <c r="M346" s="54">
        <v>3</v>
      </c>
      <c r="N346" s="55">
        <v>1219.52</v>
      </c>
      <c r="O346" s="54" t="s">
        <v>6681</v>
      </c>
      <c r="P346" s="54">
        <v>120</v>
      </c>
      <c r="Q346" s="54">
        <v>198</v>
      </c>
      <c r="R346" s="54">
        <f t="shared" si="5"/>
        <v>198</v>
      </c>
      <c r="S346" s="55">
        <f>N346*(1+'PORCENTAJE ECONOMICO'!$D$12)*'PRODUCTOS PACTADOS POSITIVA'!R346</f>
        <v>241464.95999999999</v>
      </c>
      <c r="T346" s="48"/>
      <c r="V346" s="48"/>
    </row>
    <row r="347" spans="1:22" x14ac:dyDescent="0.2">
      <c r="A347" s="111"/>
      <c r="B347" s="54" t="s">
        <v>11</v>
      </c>
      <c r="C347" s="54" t="s">
        <v>3233</v>
      </c>
      <c r="D347" s="54" t="s">
        <v>3361</v>
      </c>
      <c r="E347" s="54"/>
      <c r="F347" s="54"/>
      <c r="G347" s="54" t="s">
        <v>2684</v>
      </c>
      <c r="H347" s="54" t="s">
        <v>3362</v>
      </c>
      <c r="I347" s="54"/>
      <c r="J347" s="54" t="s">
        <v>487</v>
      </c>
      <c r="K347" s="54" t="s">
        <v>3363</v>
      </c>
      <c r="L347" s="54">
        <v>19989400</v>
      </c>
      <c r="M347" s="54">
        <v>1</v>
      </c>
      <c r="N347" s="55">
        <v>7725</v>
      </c>
      <c r="O347" s="54" t="s">
        <v>6687</v>
      </c>
      <c r="P347" s="54">
        <v>286</v>
      </c>
      <c r="Q347" s="54">
        <v>229</v>
      </c>
      <c r="R347" s="54">
        <f t="shared" si="5"/>
        <v>229</v>
      </c>
      <c r="S347" s="55">
        <f>N347*(1+'PORCENTAJE ECONOMICO'!$D$12)*'PRODUCTOS PACTADOS POSITIVA'!R347</f>
        <v>1769025</v>
      </c>
      <c r="T347" s="48"/>
      <c r="V347" s="48"/>
    </row>
    <row r="348" spans="1:22" x14ac:dyDescent="0.2">
      <c r="A348" s="111"/>
      <c r="B348" s="54" t="s">
        <v>11</v>
      </c>
      <c r="C348" s="54" t="s">
        <v>2962</v>
      </c>
      <c r="D348" s="54" t="s">
        <v>4167</v>
      </c>
      <c r="E348" s="54"/>
      <c r="F348" s="54"/>
      <c r="G348" s="54" t="s">
        <v>2684</v>
      </c>
      <c r="H348" s="54" t="s">
        <v>4168</v>
      </c>
      <c r="I348" s="54"/>
      <c r="J348" s="54" t="s">
        <v>930</v>
      </c>
      <c r="K348" s="54" t="s">
        <v>4169</v>
      </c>
      <c r="L348" s="54">
        <v>19989484</v>
      </c>
      <c r="M348" s="54">
        <v>6</v>
      </c>
      <c r="N348" s="55">
        <v>845.63</v>
      </c>
      <c r="O348" s="54" t="s">
        <v>6682</v>
      </c>
      <c r="P348" s="54">
        <v>10</v>
      </c>
      <c r="Q348" s="54">
        <v>10</v>
      </c>
      <c r="R348" s="54">
        <f t="shared" si="5"/>
        <v>10</v>
      </c>
      <c r="S348" s="55">
        <f>N348*(1+'PORCENTAJE ECONOMICO'!$D$12)*'PRODUCTOS PACTADOS POSITIVA'!R348</f>
        <v>8456.2999999999993</v>
      </c>
      <c r="T348" s="48"/>
      <c r="V348" s="48"/>
    </row>
    <row r="349" spans="1:22" x14ac:dyDescent="0.2">
      <c r="A349" s="111"/>
      <c r="B349" s="54" t="s">
        <v>11</v>
      </c>
      <c r="C349" s="54" t="s">
        <v>2966</v>
      </c>
      <c r="D349" s="54" t="s">
        <v>4167</v>
      </c>
      <c r="E349" s="54"/>
      <c r="F349" s="54"/>
      <c r="G349" s="54" t="s">
        <v>2684</v>
      </c>
      <c r="H349" s="54" t="s">
        <v>4170</v>
      </c>
      <c r="I349" s="54"/>
      <c r="J349" s="54" t="s">
        <v>930</v>
      </c>
      <c r="K349" s="54" t="s">
        <v>4171</v>
      </c>
      <c r="L349" s="54">
        <v>19989598</v>
      </c>
      <c r="M349" s="54">
        <v>6</v>
      </c>
      <c r="N349" s="55">
        <v>663.32</v>
      </c>
      <c r="O349" s="54" t="s">
        <v>6682</v>
      </c>
      <c r="P349" s="54">
        <v>10</v>
      </c>
      <c r="Q349" s="54">
        <v>11</v>
      </c>
      <c r="R349" s="54">
        <f t="shared" si="5"/>
        <v>11</v>
      </c>
      <c r="S349" s="55">
        <f>N349*(1+'PORCENTAJE ECONOMICO'!$D$12)*'PRODUCTOS PACTADOS POSITIVA'!R349</f>
        <v>7296.52</v>
      </c>
      <c r="T349" s="48"/>
      <c r="V349" s="48"/>
    </row>
    <row r="350" spans="1:22" x14ac:dyDescent="0.2">
      <c r="A350" s="111"/>
      <c r="B350" s="54" t="s">
        <v>11</v>
      </c>
      <c r="C350" s="54" t="s">
        <v>2793</v>
      </c>
      <c r="D350" s="54" t="s">
        <v>3326</v>
      </c>
      <c r="E350" s="54"/>
      <c r="F350" s="54"/>
      <c r="G350" s="54" t="s">
        <v>2684</v>
      </c>
      <c r="H350" s="54" t="s">
        <v>3327</v>
      </c>
      <c r="I350" s="54"/>
      <c r="J350" s="54" t="s">
        <v>995</v>
      </c>
      <c r="K350" s="54" t="s">
        <v>3328</v>
      </c>
      <c r="L350" s="54">
        <v>19989832</v>
      </c>
      <c r="M350" s="54">
        <v>5</v>
      </c>
      <c r="N350" s="55">
        <v>875.5</v>
      </c>
      <c r="O350" s="54" t="s">
        <v>6687</v>
      </c>
      <c r="P350" s="54"/>
      <c r="Q350" s="54">
        <v>270</v>
      </c>
      <c r="R350" s="54">
        <f t="shared" si="5"/>
        <v>270</v>
      </c>
      <c r="S350" s="55">
        <f>N350*(1+'PORCENTAJE ECONOMICO'!$D$12)*'PRODUCTOS PACTADOS POSITIVA'!R350</f>
        <v>236385</v>
      </c>
      <c r="T350" s="48"/>
      <c r="V350" s="48"/>
    </row>
    <row r="351" spans="1:22" x14ac:dyDescent="0.2">
      <c r="A351" s="111"/>
      <c r="B351" s="54" t="s">
        <v>11</v>
      </c>
      <c r="C351" s="54" t="s">
        <v>4065</v>
      </c>
      <c r="D351" s="54" t="s">
        <v>4066</v>
      </c>
      <c r="E351" s="54"/>
      <c r="F351" s="54"/>
      <c r="G351" s="54" t="s">
        <v>2503</v>
      </c>
      <c r="H351" s="54" t="s">
        <v>4067</v>
      </c>
      <c r="I351" s="54"/>
      <c r="J351" s="54" t="s">
        <v>1305</v>
      </c>
      <c r="K351" s="54" t="s">
        <v>4599</v>
      </c>
      <c r="L351" s="54">
        <v>19990030</v>
      </c>
      <c r="M351" s="54">
        <v>3</v>
      </c>
      <c r="N351" s="55">
        <v>7529.3</v>
      </c>
      <c r="O351" s="54" t="s">
        <v>6682</v>
      </c>
      <c r="P351" s="54">
        <v>5</v>
      </c>
      <c r="Q351" s="54">
        <v>2</v>
      </c>
      <c r="R351" s="54">
        <f t="shared" si="5"/>
        <v>2</v>
      </c>
      <c r="S351" s="55">
        <f>N351*(1+'PORCENTAJE ECONOMICO'!$D$12)*'PRODUCTOS PACTADOS POSITIVA'!R351</f>
        <v>15058.6</v>
      </c>
      <c r="T351" s="48"/>
      <c r="V351" s="48"/>
    </row>
    <row r="352" spans="1:22" x14ac:dyDescent="0.2">
      <c r="A352" s="111"/>
      <c r="B352" s="54" t="s">
        <v>11</v>
      </c>
      <c r="C352" s="54" t="s">
        <v>4221</v>
      </c>
      <c r="D352" s="54" t="s">
        <v>4222</v>
      </c>
      <c r="E352" s="54"/>
      <c r="F352" s="54"/>
      <c r="G352" s="54" t="s">
        <v>2503</v>
      </c>
      <c r="H352" s="54" t="s">
        <v>4223</v>
      </c>
      <c r="I352" s="54"/>
      <c r="J352" s="54" t="s">
        <v>4224</v>
      </c>
      <c r="K352" s="54" t="s">
        <v>4600</v>
      </c>
      <c r="L352" s="54">
        <v>19990172</v>
      </c>
      <c r="M352" s="54">
        <v>1</v>
      </c>
      <c r="N352" s="55">
        <v>13398.24</v>
      </c>
      <c r="O352" s="54" t="s">
        <v>6682</v>
      </c>
      <c r="P352" s="54">
        <v>37</v>
      </c>
      <c r="Q352" s="54">
        <v>5</v>
      </c>
      <c r="R352" s="54">
        <f t="shared" si="5"/>
        <v>5</v>
      </c>
      <c r="S352" s="55">
        <f>N352*(1+'PORCENTAJE ECONOMICO'!$D$12)*'PRODUCTOS PACTADOS POSITIVA'!R352</f>
        <v>66991.199999999997</v>
      </c>
      <c r="T352" s="48"/>
      <c r="V352" s="48"/>
    </row>
    <row r="353" spans="1:22" x14ac:dyDescent="0.2">
      <c r="A353" s="111"/>
      <c r="B353" s="54" t="s">
        <v>11</v>
      </c>
      <c r="C353" s="54" t="s">
        <v>2970</v>
      </c>
      <c r="D353" s="54" t="s">
        <v>3610</v>
      </c>
      <c r="E353" s="54"/>
      <c r="F353" s="54"/>
      <c r="G353" s="54" t="s">
        <v>2684</v>
      </c>
      <c r="H353" s="54" t="s">
        <v>3611</v>
      </c>
      <c r="I353" s="54" t="s">
        <v>13</v>
      </c>
      <c r="J353" s="54" t="s">
        <v>2973</v>
      </c>
      <c r="K353" s="54" t="s">
        <v>3612</v>
      </c>
      <c r="L353" s="54">
        <v>19990584</v>
      </c>
      <c r="M353" s="54">
        <v>3</v>
      </c>
      <c r="N353" s="55">
        <v>592.25</v>
      </c>
      <c r="O353" s="54" t="s">
        <v>6683</v>
      </c>
      <c r="P353" s="54">
        <v>10</v>
      </c>
      <c r="Q353" s="54">
        <v>16</v>
      </c>
      <c r="R353" s="54">
        <f t="shared" si="5"/>
        <v>16</v>
      </c>
      <c r="S353" s="55">
        <f>N353*(1+'PORCENTAJE ECONOMICO'!$D$12)*'PRODUCTOS PACTADOS POSITIVA'!R353</f>
        <v>9476</v>
      </c>
      <c r="T353" s="48"/>
      <c r="V353" s="48"/>
    </row>
    <row r="354" spans="1:22" x14ac:dyDescent="0.2">
      <c r="A354" s="111"/>
      <c r="B354" s="54" t="s">
        <v>11</v>
      </c>
      <c r="C354" s="54" t="s">
        <v>4040</v>
      </c>
      <c r="D354" s="54" t="s">
        <v>4041</v>
      </c>
      <c r="E354" s="54"/>
      <c r="F354" s="54"/>
      <c r="G354" s="54" t="s">
        <v>2684</v>
      </c>
      <c r="H354" s="54" t="s">
        <v>4042</v>
      </c>
      <c r="I354" s="54"/>
      <c r="J354" s="54" t="s">
        <v>995</v>
      </c>
      <c r="K354" s="54" t="s">
        <v>4601</v>
      </c>
      <c r="L354" s="54">
        <v>19990842</v>
      </c>
      <c r="M354" s="54">
        <v>8</v>
      </c>
      <c r="N354" s="55">
        <v>646.84</v>
      </c>
      <c r="O354" s="54" t="s">
        <v>6682</v>
      </c>
      <c r="P354" s="54">
        <v>10</v>
      </c>
      <c r="Q354" s="54">
        <v>13</v>
      </c>
      <c r="R354" s="54">
        <f t="shared" si="5"/>
        <v>13</v>
      </c>
      <c r="S354" s="55">
        <f>N354*(1+'PORCENTAJE ECONOMICO'!$D$12)*'PRODUCTOS PACTADOS POSITIVA'!R354</f>
        <v>8408.92</v>
      </c>
      <c r="T354" s="48"/>
      <c r="V354" s="48"/>
    </row>
    <row r="355" spans="1:22" x14ac:dyDescent="0.2">
      <c r="A355" s="111"/>
      <c r="B355" s="54" t="s">
        <v>11</v>
      </c>
      <c r="C355" s="54" t="s">
        <v>737</v>
      </c>
      <c r="D355" s="54" t="s">
        <v>3582</v>
      </c>
      <c r="E355" s="54"/>
      <c r="F355" s="54"/>
      <c r="G355" s="54" t="s">
        <v>2684</v>
      </c>
      <c r="H355" s="54" t="s">
        <v>3583</v>
      </c>
      <c r="I355" s="54"/>
      <c r="J355" s="54" t="s">
        <v>738</v>
      </c>
      <c r="K355" s="54" t="s">
        <v>3584</v>
      </c>
      <c r="L355" s="54">
        <v>19991802</v>
      </c>
      <c r="M355" s="54">
        <v>1</v>
      </c>
      <c r="N355" s="55">
        <v>721</v>
      </c>
      <c r="O355" s="54"/>
      <c r="P355" s="54">
        <v>10</v>
      </c>
      <c r="Q355" s="54">
        <v>14</v>
      </c>
      <c r="R355" s="54">
        <f t="shared" si="5"/>
        <v>14</v>
      </c>
      <c r="S355" s="55">
        <f>N355*(1+'PORCENTAJE ECONOMICO'!$D$12)*'PRODUCTOS PACTADOS POSITIVA'!R355</f>
        <v>10094</v>
      </c>
      <c r="T355" s="48"/>
      <c r="V355" s="48"/>
    </row>
    <row r="356" spans="1:22" x14ac:dyDescent="0.2">
      <c r="A356" s="111"/>
      <c r="B356" s="54" t="s">
        <v>11</v>
      </c>
      <c r="C356" s="54" t="s">
        <v>3035</v>
      </c>
      <c r="D356" s="54" t="s">
        <v>4281</v>
      </c>
      <c r="E356" s="54"/>
      <c r="F356" s="54"/>
      <c r="G356" s="54" t="s">
        <v>2684</v>
      </c>
      <c r="H356" s="54" t="s">
        <v>4283</v>
      </c>
      <c r="I356" s="54"/>
      <c r="J356" s="54" t="s">
        <v>921</v>
      </c>
      <c r="K356" s="54" t="s">
        <v>4602</v>
      </c>
      <c r="L356" s="54">
        <v>19991973</v>
      </c>
      <c r="M356" s="54">
        <v>10</v>
      </c>
      <c r="N356" s="55">
        <v>4575.26</v>
      </c>
      <c r="O356" s="54" t="s">
        <v>6682</v>
      </c>
      <c r="P356" s="54">
        <v>10</v>
      </c>
      <c r="Q356" s="54">
        <v>15</v>
      </c>
      <c r="R356" s="54">
        <f t="shared" si="5"/>
        <v>15</v>
      </c>
      <c r="S356" s="55">
        <f>N356*(1+'PORCENTAJE ECONOMICO'!$D$12)*'PRODUCTOS PACTADOS POSITIVA'!R356</f>
        <v>68628.900000000009</v>
      </c>
      <c r="T356" s="48"/>
      <c r="V356" s="48"/>
    </row>
    <row r="357" spans="1:22" x14ac:dyDescent="0.2">
      <c r="A357" s="111"/>
      <c r="B357" s="54" t="s">
        <v>11</v>
      </c>
      <c r="C357" s="54" t="s">
        <v>6612</v>
      </c>
      <c r="D357" s="54" t="s">
        <v>5091</v>
      </c>
      <c r="E357" s="54" t="s">
        <v>6613</v>
      </c>
      <c r="F357" s="54" t="s">
        <v>1566</v>
      </c>
      <c r="G357" s="54" t="s">
        <v>6614</v>
      </c>
      <c r="H357" s="54" t="s">
        <v>3746</v>
      </c>
      <c r="I357" s="54"/>
      <c r="J357" s="54" t="s">
        <v>46</v>
      </c>
      <c r="K357" s="54" t="s">
        <v>3747</v>
      </c>
      <c r="L357" s="54">
        <v>19992272</v>
      </c>
      <c r="M357" s="54">
        <v>22</v>
      </c>
      <c r="N357" s="55">
        <v>443.93</v>
      </c>
      <c r="O357" s="54"/>
      <c r="P357" s="54"/>
      <c r="Q357" s="54">
        <v>4495</v>
      </c>
      <c r="R357" s="54">
        <f t="shared" si="5"/>
        <v>4495</v>
      </c>
      <c r="S357" s="55">
        <f>N357*(1+'PORCENTAJE ECONOMICO'!$D$12)*'PRODUCTOS PACTADOS POSITIVA'!R357</f>
        <v>1995465.35</v>
      </c>
      <c r="T357" s="48"/>
      <c r="V357" s="48"/>
    </row>
    <row r="358" spans="1:22" x14ac:dyDescent="0.2">
      <c r="A358" s="111"/>
      <c r="B358" s="54" t="s">
        <v>11</v>
      </c>
      <c r="C358" s="54" t="s">
        <v>3034</v>
      </c>
      <c r="D358" s="54" t="s">
        <v>4281</v>
      </c>
      <c r="E358" s="54"/>
      <c r="F358" s="54"/>
      <c r="G358" s="54" t="s">
        <v>2684</v>
      </c>
      <c r="H358" s="54" t="s">
        <v>4282</v>
      </c>
      <c r="I358" s="54"/>
      <c r="J358" s="54" t="s">
        <v>921</v>
      </c>
      <c r="K358" s="54" t="s">
        <v>4603</v>
      </c>
      <c r="L358" s="54">
        <v>19992501</v>
      </c>
      <c r="M358" s="54">
        <v>13</v>
      </c>
      <c r="N358" s="55">
        <v>2888.12</v>
      </c>
      <c r="O358" s="54" t="s">
        <v>6682</v>
      </c>
      <c r="P358" s="54">
        <v>10</v>
      </c>
      <c r="Q358" s="54">
        <v>18</v>
      </c>
      <c r="R358" s="54">
        <f t="shared" si="5"/>
        <v>18</v>
      </c>
      <c r="S358" s="55">
        <f>N358*(1+'PORCENTAJE ECONOMICO'!$D$12)*'PRODUCTOS PACTADOS POSITIVA'!R358</f>
        <v>51986.159999999996</v>
      </c>
      <c r="T358" s="48"/>
      <c r="V358" s="48"/>
    </row>
    <row r="359" spans="1:22" x14ac:dyDescent="0.2">
      <c r="A359" s="111"/>
      <c r="B359" s="54" t="s">
        <v>11</v>
      </c>
      <c r="C359" s="54" t="s">
        <v>2769</v>
      </c>
      <c r="D359" s="54" t="s">
        <v>1430</v>
      </c>
      <c r="E359" s="54"/>
      <c r="F359" s="54"/>
      <c r="G359" s="54" t="s">
        <v>2503</v>
      </c>
      <c r="H359" s="54" t="s">
        <v>1432</v>
      </c>
      <c r="I359" s="54" t="s">
        <v>13</v>
      </c>
      <c r="J359" s="54" t="s">
        <v>1040</v>
      </c>
      <c r="K359" s="54" t="s">
        <v>2770</v>
      </c>
      <c r="L359" s="54">
        <v>19992892</v>
      </c>
      <c r="M359" s="54">
        <v>3</v>
      </c>
      <c r="N359" s="55">
        <v>4350.72</v>
      </c>
      <c r="O359" s="54" t="s">
        <v>6681</v>
      </c>
      <c r="P359" s="54"/>
      <c r="Q359" s="54">
        <v>10</v>
      </c>
      <c r="R359" s="54">
        <f t="shared" si="5"/>
        <v>10</v>
      </c>
      <c r="S359" s="55">
        <f>N359*(1+'PORCENTAJE ECONOMICO'!$D$12)*'PRODUCTOS PACTADOS POSITIVA'!R359</f>
        <v>43507.200000000004</v>
      </c>
      <c r="T359" s="48"/>
      <c r="V359" s="48"/>
    </row>
    <row r="360" spans="1:22" x14ac:dyDescent="0.2">
      <c r="A360" s="111"/>
      <c r="B360" s="54" t="s">
        <v>11</v>
      </c>
      <c r="C360" s="54" t="s">
        <v>2901</v>
      </c>
      <c r="D360" s="54" t="s">
        <v>2902</v>
      </c>
      <c r="E360" s="54"/>
      <c r="F360" s="54"/>
      <c r="G360" s="54" t="s">
        <v>2503</v>
      </c>
      <c r="H360" s="54" t="s">
        <v>2903</v>
      </c>
      <c r="I360" s="54"/>
      <c r="J360" s="54" t="s">
        <v>1404</v>
      </c>
      <c r="K360" s="54" t="s">
        <v>2904</v>
      </c>
      <c r="L360" s="54">
        <v>19992984</v>
      </c>
      <c r="M360" s="54">
        <v>4</v>
      </c>
      <c r="N360" s="55">
        <v>1955.97</v>
      </c>
      <c r="O360" s="54" t="s">
        <v>6681</v>
      </c>
      <c r="P360" s="54">
        <v>4067</v>
      </c>
      <c r="Q360" s="54">
        <v>1404</v>
      </c>
      <c r="R360" s="54">
        <f t="shared" si="5"/>
        <v>1404</v>
      </c>
      <c r="S360" s="55">
        <f>N360*(1+'PORCENTAJE ECONOMICO'!$D$12)*'PRODUCTOS PACTADOS POSITIVA'!R360</f>
        <v>2746181.88</v>
      </c>
      <c r="T360" s="48"/>
      <c r="V360" s="48"/>
    </row>
    <row r="361" spans="1:22" x14ac:dyDescent="0.2">
      <c r="A361" s="111"/>
      <c r="B361" s="54" t="s">
        <v>11</v>
      </c>
      <c r="C361" s="54" t="s">
        <v>2536</v>
      </c>
      <c r="D361" s="54" t="s">
        <v>2748</v>
      </c>
      <c r="E361" s="54"/>
      <c r="F361" s="54"/>
      <c r="G361" s="54" t="s">
        <v>2503</v>
      </c>
      <c r="H361" s="54" t="s">
        <v>547</v>
      </c>
      <c r="I361" s="54" t="s">
        <v>13</v>
      </c>
      <c r="J361" s="54" t="s">
        <v>548</v>
      </c>
      <c r="K361" s="54" t="s">
        <v>4604</v>
      </c>
      <c r="L361" s="54">
        <v>19994205</v>
      </c>
      <c r="M361" s="54">
        <v>1</v>
      </c>
      <c r="N361" s="55">
        <v>2728.47</v>
      </c>
      <c r="O361" s="54" t="s">
        <v>6681</v>
      </c>
      <c r="P361" s="54">
        <v>2731</v>
      </c>
      <c r="Q361" s="54">
        <v>1580</v>
      </c>
      <c r="R361" s="54">
        <f t="shared" si="5"/>
        <v>1580</v>
      </c>
      <c r="S361" s="55">
        <f>N361*(1+'PORCENTAJE ECONOMICO'!$D$12)*'PRODUCTOS PACTADOS POSITIVA'!R361</f>
        <v>4310982.5999999996</v>
      </c>
      <c r="T361" s="48"/>
      <c r="V361" s="48"/>
    </row>
    <row r="362" spans="1:22" x14ac:dyDescent="0.2">
      <c r="A362" s="111"/>
      <c r="B362" s="54" t="s">
        <v>11</v>
      </c>
      <c r="C362" s="54" t="s">
        <v>3035</v>
      </c>
      <c r="D362" s="54" t="s">
        <v>3036</v>
      </c>
      <c r="E362" s="54"/>
      <c r="F362" s="54"/>
      <c r="G362" s="54" t="s">
        <v>2503</v>
      </c>
      <c r="H362" s="54" t="s">
        <v>3037</v>
      </c>
      <c r="I362" s="54"/>
      <c r="J362" s="54" t="s">
        <v>921</v>
      </c>
      <c r="K362" s="54" t="s">
        <v>3038</v>
      </c>
      <c r="L362" s="54">
        <v>19994556</v>
      </c>
      <c r="M362" s="54">
        <v>3</v>
      </c>
      <c r="N362" s="55">
        <v>18290.740000000002</v>
      </c>
      <c r="O362" s="54" t="s">
        <v>6681</v>
      </c>
      <c r="P362" s="54">
        <v>10</v>
      </c>
      <c r="Q362" s="54">
        <v>16</v>
      </c>
      <c r="R362" s="54">
        <f t="shared" si="5"/>
        <v>16</v>
      </c>
      <c r="S362" s="55">
        <f>N362*(1+'PORCENTAJE ECONOMICO'!$D$12)*'PRODUCTOS PACTADOS POSITIVA'!R362</f>
        <v>292651.84000000003</v>
      </c>
      <c r="T362" s="48"/>
      <c r="V362" s="48"/>
    </row>
    <row r="363" spans="1:22" x14ac:dyDescent="0.2">
      <c r="A363" s="111"/>
      <c r="B363" s="54" t="s">
        <v>11</v>
      </c>
      <c r="C363" s="54" t="s">
        <v>2975</v>
      </c>
      <c r="D363" s="54" t="s">
        <v>915</v>
      </c>
      <c r="E363" s="54"/>
      <c r="F363" s="54"/>
      <c r="G363" s="54" t="s">
        <v>2503</v>
      </c>
      <c r="H363" s="54" t="s">
        <v>916</v>
      </c>
      <c r="I363" s="54" t="s">
        <v>13</v>
      </c>
      <c r="J363" s="54" t="s">
        <v>917</v>
      </c>
      <c r="K363" s="54" t="s">
        <v>918</v>
      </c>
      <c r="L363" s="54">
        <v>19994557</v>
      </c>
      <c r="M363" s="54">
        <v>9</v>
      </c>
      <c r="N363" s="55">
        <v>2248.4899999999998</v>
      </c>
      <c r="O363" s="54" t="s">
        <v>6681</v>
      </c>
      <c r="P363" s="54">
        <v>1140</v>
      </c>
      <c r="Q363" s="54">
        <v>900</v>
      </c>
      <c r="R363" s="54">
        <f t="shared" si="5"/>
        <v>900</v>
      </c>
      <c r="S363" s="55">
        <f>N363*(1+'PORCENTAJE ECONOMICO'!$D$12)*'PRODUCTOS PACTADOS POSITIVA'!R363</f>
        <v>2023640.9999999998</v>
      </c>
      <c r="T363" s="48"/>
      <c r="V363" s="48"/>
    </row>
    <row r="364" spans="1:22" x14ac:dyDescent="0.2">
      <c r="A364" s="111"/>
      <c r="B364" s="54" t="s">
        <v>11</v>
      </c>
      <c r="C364" s="54" t="s">
        <v>2769</v>
      </c>
      <c r="D364" s="54" t="s">
        <v>3855</v>
      </c>
      <c r="E364" s="54"/>
      <c r="F364" s="54"/>
      <c r="G364" s="54" t="s">
        <v>2684</v>
      </c>
      <c r="H364" s="54" t="s">
        <v>3856</v>
      </c>
      <c r="I364" s="54"/>
      <c r="J364" s="54" t="s">
        <v>1040</v>
      </c>
      <c r="K364" s="54" t="s">
        <v>3857</v>
      </c>
      <c r="L364" s="54">
        <v>19994744</v>
      </c>
      <c r="M364" s="54">
        <v>7</v>
      </c>
      <c r="N364" s="55">
        <v>125.66</v>
      </c>
      <c r="O364" s="54" t="s">
        <v>6682</v>
      </c>
      <c r="P364" s="54">
        <v>145</v>
      </c>
      <c r="Q364" s="54">
        <v>130</v>
      </c>
      <c r="R364" s="54">
        <f t="shared" si="5"/>
        <v>130</v>
      </c>
      <c r="S364" s="55">
        <f>N364*(1+'PORCENTAJE ECONOMICO'!$D$12)*'PRODUCTOS PACTADOS POSITIVA'!R364</f>
        <v>16335.8</v>
      </c>
      <c r="T364" s="48"/>
      <c r="V364" s="48"/>
    </row>
    <row r="365" spans="1:22" x14ac:dyDescent="0.2">
      <c r="A365" s="111"/>
      <c r="B365" s="54" t="s">
        <v>11</v>
      </c>
      <c r="C365" s="54" t="s">
        <v>6615</v>
      </c>
      <c r="D365" s="54" t="s">
        <v>6609</v>
      </c>
      <c r="E365" s="54" t="s">
        <v>6616</v>
      </c>
      <c r="F365" s="54" t="s">
        <v>1566</v>
      </c>
      <c r="G365" s="54">
        <v>300</v>
      </c>
      <c r="H365" s="54" t="s">
        <v>6617</v>
      </c>
      <c r="I365" s="54"/>
      <c r="J365" s="54" t="s">
        <v>4400</v>
      </c>
      <c r="K365" s="54" t="s">
        <v>4270</v>
      </c>
      <c r="L365" s="54" t="s">
        <v>6618</v>
      </c>
      <c r="M365" s="54">
        <v>15</v>
      </c>
      <c r="N365" s="55">
        <v>194.67</v>
      </c>
      <c r="O365" s="54"/>
      <c r="P365" s="54"/>
      <c r="Q365" s="54">
        <v>270</v>
      </c>
      <c r="R365" s="54">
        <f t="shared" si="5"/>
        <v>270</v>
      </c>
      <c r="S365" s="55">
        <f>N365*(1+'PORCENTAJE ECONOMICO'!$D$12)*'PRODUCTOS PACTADOS POSITIVA'!R365</f>
        <v>52560.899999999994</v>
      </c>
      <c r="T365" s="48"/>
      <c r="V365" s="48"/>
    </row>
    <row r="366" spans="1:22" x14ac:dyDescent="0.2">
      <c r="A366" s="111"/>
      <c r="B366" s="54" t="s">
        <v>11</v>
      </c>
      <c r="C366" s="54" t="s">
        <v>3034</v>
      </c>
      <c r="D366" s="54" t="s">
        <v>3655</v>
      </c>
      <c r="E366" s="54"/>
      <c r="F366" s="54"/>
      <c r="G366" s="54" t="s">
        <v>2684</v>
      </c>
      <c r="H366" s="54" t="s">
        <v>4605</v>
      </c>
      <c r="I366" s="54" t="s">
        <v>13</v>
      </c>
      <c r="J366" s="54" t="s">
        <v>921</v>
      </c>
      <c r="K366" s="54" t="s">
        <v>4606</v>
      </c>
      <c r="L366" s="54">
        <v>19995116</v>
      </c>
      <c r="M366" s="54">
        <v>4</v>
      </c>
      <c r="N366" s="55">
        <v>329.6</v>
      </c>
      <c r="O366" s="54" t="s">
        <v>6683</v>
      </c>
      <c r="P366" s="54">
        <v>10</v>
      </c>
      <c r="Q366" s="54">
        <v>12</v>
      </c>
      <c r="R366" s="54">
        <f t="shared" si="5"/>
        <v>12</v>
      </c>
      <c r="S366" s="55">
        <f>N366*(1+'PORCENTAJE ECONOMICO'!$D$12)*'PRODUCTOS PACTADOS POSITIVA'!R366</f>
        <v>3955.2000000000003</v>
      </c>
      <c r="T366" s="48"/>
      <c r="V366" s="48"/>
    </row>
    <row r="367" spans="1:22" x14ac:dyDescent="0.2">
      <c r="A367" s="111"/>
      <c r="B367" s="54" t="s">
        <v>11</v>
      </c>
      <c r="C367" s="54" t="s">
        <v>3017</v>
      </c>
      <c r="D367" s="54" t="s">
        <v>3017</v>
      </c>
      <c r="E367" s="54"/>
      <c r="F367" s="54"/>
      <c r="G367" s="54" t="s">
        <v>2684</v>
      </c>
      <c r="H367" s="54" t="s">
        <v>4266</v>
      </c>
      <c r="I367" s="54"/>
      <c r="J367" s="54" t="s">
        <v>323</v>
      </c>
      <c r="K367" s="54" t="s">
        <v>4607</v>
      </c>
      <c r="L367" s="54">
        <v>19995320</v>
      </c>
      <c r="M367" s="54">
        <v>14</v>
      </c>
      <c r="N367" s="55">
        <v>1002.19</v>
      </c>
      <c r="O367" s="54" t="s">
        <v>6682</v>
      </c>
      <c r="P367" s="54">
        <v>1530</v>
      </c>
      <c r="Q367" s="54">
        <v>1815</v>
      </c>
      <c r="R367" s="54">
        <f t="shared" si="5"/>
        <v>1815</v>
      </c>
      <c r="S367" s="55">
        <f>N367*(1+'PORCENTAJE ECONOMICO'!$D$12)*'PRODUCTOS PACTADOS POSITIVA'!R367</f>
        <v>1818974.85</v>
      </c>
      <c r="T367" s="48"/>
      <c r="V367" s="48"/>
    </row>
    <row r="368" spans="1:22" x14ac:dyDescent="0.2">
      <c r="A368" s="111"/>
      <c r="B368" s="54" t="s">
        <v>11</v>
      </c>
      <c r="C368" s="54" t="s">
        <v>2811</v>
      </c>
      <c r="D368" s="54" t="s">
        <v>2812</v>
      </c>
      <c r="E368" s="54"/>
      <c r="F368" s="54"/>
      <c r="G368" s="54" t="s">
        <v>2503</v>
      </c>
      <c r="H368" s="54" t="s">
        <v>2813</v>
      </c>
      <c r="I368" s="54" t="s">
        <v>13</v>
      </c>
      <c r="J368" s="54" t="s">
        <v>601</v>
      </c>
      <c r="K368" s="54" t="s">
        <v>2814</v>
      </c>
      <c r="L368" s="54">
        <v>19995976</v>
      </c>
      <c r="M368" s="54">
        <v>4</v>
      </c>
      <c r="N368" s="55">
        <v>404.79</v>
      </c>
      <c r="O368" s="54" t="s">
        <v>6681</v>
      </c>
      <c r="P368" s="54">
        <v>10</v>
      </c>
      <c r="Q368" s="54">
        <v>19</v>
      </c>
      <c r="R368" s="54">
        <f t="shared" si="5"/>
        <v>19</v>
      </c>
      <c r="S368" s="55">
        <f>N368*(1+'PORCENTAJE ECONOMICO'!$D$12)*'PRODUCTOS PACTADOS POSITIVA'!R368</f>
        <v>7691.01</v>
      </c>
      <c r="T368" s="48"/>
      <c r="V368" s="48"/>
    </row>
    <row r="369" spans="1:22" x14ac:dyDescent="0.2">
      <c r="A369" s="111"/>
      <c r="B369" s="54" t="s">
        <v>11</v>
      </c>
      <c r="C369" s="54" t="s">
        <v>3602</v>
      </c>
      <c r="D369" s="54" t="s">
        <v>3603</v>
      </c>
      <c r="E369" s="54"/>
      <c r="F369" s="54"/>
      <c r="G369" s="54" t="s">
        <v>2684</v>
      </c>
      <c r="H369" s="54" t="s">
        <v>3604</v>
      </c>
      <c r="I369" s="54"/>
      <c r="J369" s="54" t="s">
        <v>3605</v>
      </c>
      <c r="K369" s="54" t="s">
        <v>3606</v>
      </c>
      <c r="L369" s="54">
        <v>19996121</v>
      </c>
      <c r="M369" s="54">
        <v>3</v>
      </c>
      <c r="N369" s="55">
        <v>1957</v>
      </c>
      <c r="O369" s="54" t="s">
        <v>6683</v>
      </c>
      <c r="P369" s="54">
        <v>10</v>
      </c>
      <c r="Q369" s="54">
        <v>13</v>
      </c>
      <c r="R369" s="54">
        <f t="shared" si="5"/>
        <v>13</v>
      </c>
      <c r="S369" s="55">
        <f>N369*(1+'PORCENTAJE ECONOMICO'!$D$12)*'PRODUCTOS PACTADOS POSITIVA'!R369</f>
        <v>25441</v>
      </c>
      <c r="T369" s="48"/>
      <c r="V369" s="48"/>
    </row>
    <row r="370" spans="1:22" x14ac:dyDescent="0.2">
      <c r="A370" s="111"/>
      <c r="B370" s="54" t="s">
        <v>11</v>
      </c>
      <c r="C370" s="54" t="s">
        <v>6619</v>
      </c>
      <c r="D370" s="54" t="s">
        <v>2910</v>
      </c>
      <c r="E370" s="54" t="s">
        <v>6620</v>
      </c>
      <c r="F370" s="54" t="s">
        <v>18</v>
      </c>
      <c r="G370" s="54" t="s">
        <v>6621</v>
      </c>
      <c r="H370" s="54" t="s">
        <v>4267</v>
      </c>
      <c r="I370" s="54"/>
      <c r="J370" s="54" t="s">
        <v>77</v>
      </c>
      <c r="K370" s="54" t="s">
        <v>4268</v>
      </c>
      <c r="L370" s="54">
        <v>19996292</v>
      </c>
      <c r="M370" s="54">
        <v>14</v>
      </c>
      <c r="N370" s="55">
        <v>701.43</v>
      </c>
      <c r="O370" s="54"/>
      <c r="P370" s="54">
        <v>2850</v>
      </c>
      <c r="Q370" s="54">
        <v>2235</v>
      </c>
      <c r="R370" s="54">
        <f t="shared" si="5"/>
        <v>2235</v>
      </c>
      <c r="S370" s="55">
        <f>N370*(1+'PORCENTAJE ECONOMICO'!$D$12)*'PRODUCTOS PACTADOS POSITIVA'!R370</f>
        <v>1567696.0499999998</v>
      </c>
      <c r="T370" s="48"/>
      <c r="V370" s="48"/>
    </row>
    <row r="371" spans="1:22" x14ac:dyDescent="0.2">
      <c r="A371" s="111"/>
      <c r="B371" s="54" t="s">
        <v>11</v>
      </c>
      <c r="C371" s="54" t="s">
        <v>6622</v>
      </c>
      <c r="D371" s="54" t="s">
        <v>6609</v>
      </c>
      <c r="E371" s="54" t="s">
        <v>5072</v>
      </c>
      <c r="F371" s="54" t="s">
        <v>1566</v>
      </c>
      <c r="G371" s="54">
        <v>300</v>
      </c>
      <c r="H371" s="54" t="s">
        <v>6623</v>
      </c>
      <c r="I371" s="54"/>
      <c r="J371" s="54" t="s">
        <v>4400</v>
      </c>
      <c r="K371" s="54" t="s">
        <v>4272</v>
      </c>
      <c r="L371" s="54" t="s">
        <v>6624</v>
      </c>
      <c r="M371" s="54">
        <v>14</v>
      </c>
      <c r="N371" s="55">
        <v>1227.76</v>
      </c>
      <c r="O371" s="54"/>
      <c r="P371" s="54"/>
      <c r="Q371" s="54">
        <v>630</v>
      </c>
      <c r="R371" s="54">
        <f t="shared" si="5"/>
        <v>630</v>
      </c>
      <c r="S371" s="55">
        <f>N371*(1+'PORCENTAJE ECONOMICO'!$D$12)*'PRODUCTOS PACTADOS POSITIVA'!R371</f>
        <v>773488.8</v>
      </c>
      <c r="T371" s="48"/>
      <c r="V371" s="48"/>
    </row>
    <row r="372" spans="1:22" x14ac:dyDescent="0.2">
      <c r="A372" s="111"/>
      <c r="B372" s="54" t="s">
        <v>11</v>
      </c>
      <c r="C372" s="54" t="s">
        <v>2944</v>
      </c>
      <c r="D372" s="54" t="s">
        <v>3411</v>
      </c>
      <c r="E372" s="54"/>
      <c r="F372" s="54"/>
      <c r="G372" s="54" t="s">
        <v>2684</v>
      </c>
      <c r="H372" s="54" t="s">
        <v>3412</v>
      </c>
      <c r="I372" s="54" t="s">
        <v>13</v>
      </c>
      <c r="J372" s="54" t="s">
        <v>2947</v>
      </c>
      <c r="K372" s="54" t="s">
        <v>3413</v>
      </c>
      <c r="L372" s="54">
        <v>19996930</v>
      </c>
      <c r="M372" s="54">
        <v>7</v>
      </c>
      <c r="N372" s="55">
        <v>39.14</v>
      </c>
      <c r="O372" s="54" t="s">
        <v>6690</v>
      </c>
      <c r="P372" s="54">
        <v>10</v>
      </c>
      <c r="Q372" s="54">
        <v>15</v>
      </c>
      <c r="R372" s="54">
        <f t="shared" si="5"/>
        <v>15</v>
      </c>
      <c r="S372" s="55">
        <f>N372*(1+'PORCENTAJE ECONOMICO'!$D$12)*'PRODUCTOS PACTADOS POSITIVA'!R372</f>
        <v>587.1</v>
      </c>
      <c r="T372" s="48"/>
      <c r="V372" s="48"/>
    </row>
    <row r="373" spans="1:22" x14ac:dyDescent="0.2">
      <c r="A373" s="111"/>
      <c r="B373" s="54" t="s">
        <v>4534</v>
      </c>
      <c r="C373" s="54" t="s">
        <v>1982</v>
      </c>
      <c r="D373" s="54" t="s">
        <v>4360</v>
      </c>
      <c r="E373" s="54"/>
      <c r="F373" s="54"/>
      <c r="G373" s="54" t="s">
        <v>2503</v>
      </c>
      <c r="H373" s="54" t="s">
        <v>4608</v>
      </c>
      <c r="I373" s="54"/>
      <c r="J373" s="54" t="s">
        <v>4400</v>
      </c>
      <c r="K373" s="54">
        <v>19996994</v>
      </c>
      <c r="L373" s="54">
        <v>19996994</v>
      </c>
      <c r="M373" s="54"/>
      <c r="N373" s="55">
        <v>3337.2</v>
      </c>
      <c r="O373" s="54" t="s">
        <v>6682</v>
      </c>
      <c r="P373" s="54">
        <v>10</v>
      </c>
      <c r="Q373" s="54">
        <v>16</v>
      </c>
      <c r="R373" s="54">
        <f t="shared" si="5"/>
        <v>16</v>
      </c>
      <c r="S373" s="55">
        <f>N373*(1+'PORCENTAJE ECONOMICO'!$D$12)*'PRODUCTOS PACTADOS POSITIVA'!R373</f>
        <v>53395.199999999997</v>
      </c>
      <c r="T373" s="48"/>
      <c r="V373" s="48"/>
    </row>
    <row r="374" spans="1:22" x14ac:dyDescent="0.2">
      <c r="A374" s="111"/>
      <c r="B374" s="54" t="s">
        <v>11</v>
      </c>
      <c r="C374" s="54" t="s">
        <v>2949</v>
      </c>
      <c r="D374" s="54" t="s">
        <v>2950</v>
      </c>
      <c r="E374" s="54"/>
      <c r="F374" s="54"/>
      <c r="G374" s="54" t="s">
        <v>2503</v>
      </c>
      <c r="H374" s="54" t="s">
        <v>2951</v>
      </c>
      <c r="I374" s="54" t="s">
        <v>13</v>
      </c>
      <c r="J374" s="54" t="s">
        <v>2952</v>
      </c>
      <c r="K374" s="54" t="s">
        <v>2953</v>
      </c>
      <c r="L374" s="54">
        <v>19997397</v>
      </c>
      <c r="M374" s="54">
        <v>5</v>
      </c>
      <c r="N374" s="55">
        <v>6695</v>
      </c>
      <c r="O374" s="54" t="s">
        <v>6681</v>
      </c>
      <c r="P374" s="54">
        <v>10</v>
      </c>
      <c r="Q374" s="54">
        <v>10</v>
      </c>
      <c r="R374" s="54">
        <f t="shared" si="5"/>
        <v>10</v>
      </c>
      <c r="S374" s="55">
        <f>N374*(1+'PORCENTAJE ECONOMICO'!$D$12)*'PRODUCTOS PACTADOS POSITIVA'!R374</f>
        <v>66950</v>
      </c>
      <c r="T374" s="48"/>
      <c r="V374" s="48"/>
    </row>
    <row r="375" spans="1:22" x14ac:dyDescent="0.2">
      <c r="A375" s="111"/>
      <c r="B375" s="54" t="s">
        <v>11</v>
      </c>
      <c r="C375" s="54" t="s">
        <v>2532</v>
      </c>
      <c r="D375" s="54" t="s">
        <v>3313</v>
      </c>
      <c r="E375" s="54"/>
      <c r="F375" s="54"/>
      <c r="G375" s="54" t="s">
        <v>2684</v>
      </c>
      <c r="H375" s="54" t="s">
        <v>3314</v>
      </c>
      <c r="I375" s="54"/>
      <c r="J375" s="54" t="s">
        <v>548</v>
      </c>
      <c r="K375" s="54" t="s">
        <v>3315</v>
      </c>
      <c r="L375" s="54">
        <v>19998124</v>
      </c>
      <c r="M375" s="54">
        <v>5</v>
      </c>
      <c r="N375" s="55">
        <v>128.75</v>
      </c>
      <c r="O375" s="54" t="s">
        <v>6687</v>
      </c>
      <c r="P375" s="54">
        <v>10</v>
      </c>
      <c r="Q375" s="54">
        <v>16</v>
      </c>
      <c r="R375" s="54">
        <f t="shared" si="5"/>
        <v>16</v>
      </c>
      <c r="S375" s="55">
        <f>N375*(1+'PORCENTAJE ECONOMICO'!$D$12)*'PRODUCTOS PACTADOS POSITIVA'!R375</f>
        <v>2060</v>
      </c>
      <c r="T375" s="48"/>
      <c r="V375" s="48"/>
    </row>
    <row r="376" spans="1:22" x14ac:dyDescent="0.2">
      <c r="A376" s="111"/>
      <c r="B376" s="54" t="s">
        <v>11</v>
      </c>
      <c r="C376" s="54" t="s">
        <v>2529</v>
      </c>
      <c r="D376" s="54" t="s">
        <v>3310</v>
      </c>
      <c r="E376" s="54"/>
      <c r="F376" s="54"/>
      <c r="G376" s="54" t="s">
        <v>2684</v>
      </c>
      <c r="H376" s="54" t="s">
        <v>3311</v>
      </c>
      <c r="I376" s="54"/>
      <c r="J376" s="54" t="s">
        <v>548</v>
      </c>
      <c r="K376" s="54" t="s">
        <v>3312</v>
      </c>
      <c r="L376" s="54">
        <v>19998125</v>
      </c>
      <c r="M376" s="54">
        <v>5</v>
      </c>
      <c r="N376" s="55">
        <v>187.46</v>
      </c>
      <c r="O376" s="54" t="s">
        <v>6687</v>
      </c>
      <c r="P376" s="54">
        <v>2344</v>
      </c>
      <c r="Q376" s="54">
        <v>1380</v>
      </c>
      <c r="R376" s="54">
        <f t="shared" si="5"/>
        <v>1380</v>
      </c>
      <c r="S376" s="55">
        <f>N376*(1+'PORCENTAJE ECONOMICO'!$D$12)*'PRODUCTOS PACTADOS POSITIVA'!R376</f>
        <v>258694.80000000002</v>
      </c>
      <c r="T376" s="48"/>
      <c r="V376" s="48"/>
    </row>
    <row r="377" spans="1:22" x14ac:dyDescent="0.2">
      <c r="A377" s="111"/>
      <c r="B377" s="54" t="s">
        <v>11</v>
      </c>
      <c r="C377" s="54" t="s">
        <v>2577</v>
      </c>
      <c r="D377" s="54" t="s">
        <v>3973</v>
      </c>
      <c r="E377" s="54"/>
      <c r="F377" s="54"/>
      <c r="G377" s="54" t="s">
        <v>2503</v>
      </c>
      <c r="H377" s="54" t="s">
        <v>3974</v>
      </c>
      <c r="I377" s="54"/>
      <c r="J377" s="54" t="s">
        <v>612</v>
      </c>
      <c r="K377" s="54" t="s">
        <v>4609</v>
      </c>
      <c r="L377" s="54">
        <v>19999309</v>
      </c>
      <c r="M377" s="54">
        <v>8</v>
      </c>
      <c r="N377" s="55">
        <v>919.79</v>
      </c>
      <c r="O377" s="54" t="s">
        <v>6682</v>
      </c>
      <c r="P377" s="54">
        <v>14909</v>
      </c>
      <c r="Q377" s="54">
        <v>1665</v>
      </c>
      <c r="R377" s="54">
        <f t="shared" si="5"/>
        <v>1665</v>
      </c>
      <c r="S377" s="55">
        <f>N377*(1+'PORCENTAJE ECONOMICO'!$D$12)*'PRODUCTOS PACTADOS POSITIVA'!R377</f>
        <v>1531450.3499999999</v>
      </c>
      <c r="T377" s="48"/>
      <c r="V377" s="48"/>
    </row>
    <row r="378" spans="1:22" x14ac:dyDescent="0.2">
      <c r="A378" s="111"/>
      <c r="B378" s="54" t="s">
        <v>11</v>
      </c>
      <c r="C378" s="54" t="s">
        <v>3370</v>
      </c>
      <c r="D378" s="54" t="s">
        <v>3371</v>
      </c>
      <c r="E378" s="54"/>
      <c r="F378" s="54"/>
      <c r="G378" s="54" t="s">
        <v>2684</v>
      </c>
      <c r="H378" s="54" t="s">
        <v>3372</v>
      </c>
      <c r="I378" s="54"/>
      <c r="J378" s="54" t="s">
        <v>257</v>
      </c>
      <c r="K378" s="54" t="s">
        <v>3373</v>
      </c>
      <c r="L378" s="54">
        <v>19999677</v>
      </c>
      <c r="M378" s="54">
        <v>2</v>
      </c>
      <c r="N378" s="55">
        <v>278.10000000000002</v>
      </c>
      <c r="O378" s="54" t="s">
        <v>6687</v>
      </c>
      <c r="P378" s="54">
        <v>458</v>
      </c>
      <c r="Q378" s="54">
        <v>300</v>
      </c>
      <c r="R378" s="54">
        <f t="shared" si="5"/>
        <v>300</v>
      </c>
      <c r="S378" s="55">
        <f>N378*(1+'PORCENTAJE ECONOMICO'!$D$12)*'PRODUCTOS PACTADOS POSITIVA'!R378</f>
        <v>83430</v>
      </c>
      <c r="T378" s="48"/>
      <c r="V378" s="48"/>
    </row>
    <row r="379" spans="1:22" x14ac:dyDescent="0.2">
      <c r="A379" s="111"/>
      <c r="B379" s="54" t="s">
        <v>11</v>
      </c>
      <c r="C379" s="54" t="s">
        <v>3206</v>
      </c>
      <c r="D379" s="54" t="s">
        <v>3599</v>
      </c>
      <c r="E379" s="54"/>
      <c r="F379" s="54"/>
      <c r="G379" s="54" t="s">
        <v>2684</v>
      </c>
      <c r="H379" s="54" t="s">
        <v>3600</v>
      </c>
      <c r="I379" s="54"/>
      <c r="J379" s="54" t="s">
        <v>682</v>
      </c>
      <c r="K379" s="54" t="s">
        <v>3601</v>
      </c>
      <c r="L379" s="54">
        <v>20001671</v>
      </c>
      <c r="M379" s="54">
        <v>12</v>
      </c>
      <c r="N379" s="55">
        <v>1708.77</v>
      </c>
      <c r="O379" s="54" t="s">
        <v>6683</v>
      </c>
      <c r="P379" s="54">
        <v>10</v>
      </c>
      <c r="Q379" s="54">
        <v>11</v>
      </c>
      <c r="R379" s="54">
        <f t="shared" si="5"/>
        <v>11</v>
      </c>
      <c r="S379" s="55">
        <f>N379*(1+'PORCENTAJE ECONOMICO'!$D$12)*'PRODUCTOS PACTADOS POSITIVA'!R379</f>
        <v>18796.47</v>
      </c>
      <c r="T379" s="48"/>
      <c r="V379" s="48"/>
    </row>
    <row r="380" spans="1:22" x14ac:dyDescent="0.2">
      <c r="A380" s="111"/>
      <c r="B380" s="54" t="s">
        <v>11</v>
      </c>
      <c r="C380" s="54" t="s">
        <v>446</v>
      </c>
      <c r="D380" s="54" t="s">
        <v>3567</v>
      </c>
      <c r="E380" s="54"/>
      <c r="F380" s="54"/>
      <c r="G380" s="54" t="s">
        <v>2684</v>
      </c>
      <c r="H380" s="54" t="s">
        <v>3568</v>
      </c>
      <c r="I380" s="54"/>
      <c r="J380" s="54" t="s">
        <v>164</v>
      </c>
      <c r="K380" s="54" t="s">
        <v>3569</v>
      </c>
      <c r="L380" s="54">
        <v>20002763</v>
      </c>
      <c r="M380" s="54">
        <v>2</v>
      </c>
      <c r="N380" s="55">
        <v>2348.4</v>
      </c>
      <c r="O380" s="54" t="s">
        <v>6683</v>
      </c>
      <c r="P380" s="54">
        <v>10</v>
      </c>
      <c r="Q380" s="54">
        <v>12</v>
      </c>
      <c r="R380" s="54">
        <f t="shared" si="5"/>
        <v>12</v>
      </c>
      <c r="S380" s="55">
        <f>N380*(1+'PORCENTAJE ECONOMICO'!$D$12)*'PRODUCTOS PACTADOS POSITIVA'!R380</f>
        <v>28180.800000000003</v>
      </c>
      <c r="T380" s="48"/>
      <c r="V380" s="48"/>
    </row>
    <row r="381" spans="1:22" x14ac:dyDescent="0.2">
      <c r="A381" s="111"/>
      <c r="B381" s="54" t="s">
        <v>11</v>
      </c>
      <c r="C381" s="54" t="s">
        <v>423</v>
      </c>
      <c r="D381" s="54" t="s">
        <v>3203</v>
      </c>
      <c r="E381" s="54"/>
      <c r="F381" s="54"/>
      <c r="G381" s="54" t="s">
        <v>2503</v>
      </c>
      <c r="H381" s="54" t="s">
        <v>3204</v>
      </c>
      <c r="I381" s="54" t="s">
        <v>13</v>
      </c>
      <c r="J381" s="54" t="s">
        <v>424</v>
      </c>
      <c r="K381" s="54" t="s">
        <v>3205</v>
      </c>
      <c r="L381" s="54">
        <v>20003175</v>
      </c>
      <c r="M381" s="54">
        <v>5</v>
      </c>
      <c r="N381" s="55">
        <v>4077.77</v>
      </c>
      <c r="O381" s="54" t="s">
        <v>6685</v>
      </c>
      <c r="P381" s="54">
        <v>10</v>
      </c>
      <c r="Q381" s="54">
        <v>12</v>
      </c>
      <c r="R381" s="54">
        <f t="shared" si="5"/>
        <v>12</v>
      </c>
      <c r="S381" s="55">
        <f>N381*(1+'PORCENTAJE ECONOMICO'!$D$12)*'PRODUCTOS PACTADOS POSITIVA'!R381</f>
        <v>48933.24</v>
      </c>
      <c r="T381" s="48"/>
      <c r="V381" s="48"/>
    </row>
    <row r="382" spans="1:22" x14ac:dyDescent="0.2">
      <c r="A382" s="111"/>
      <c r="B382" s="54" t="s">
        <v>11</v>
      </c>
      <c r="C382" s="54" t="s">
        <v>677</v>
      </c>
      <c r="D382" s="54" t="s">
        <v>3388</v>
      </c>
      <c r="E382" s="54"/>
      <c r="F382" s="54"/>
      <c r="G382" s="54" t="s">
        <v>2684</v>
      </c>
      <c r="H382" s="54" t="s">
        <v>3389</v>
      </c>
      <c r="I382" s="54"/>
      <c r="J382" s="54" t="s">
        <v>120</v>
      </c>
      <c r="K382" s="54" t="s">
        <v>3390</v>
      </c>
      <c r="L382" s="54">
        <v>20003209</v>
      </c>
      <c r="M382" s="54">
        <v>1</v>
      </c>
      <c r="N382" s="55">
        <v>577.83000000000004</v>
      </c>
      <c r="O382" s="54" t="s">
        <v>6687</v>
      </c>
      <c r="P382" s="54">
        <v>9242</v>
      </c>
      <c r="Q382" s="54">
        <v>8070</v>
      </c>
      <c r="R382" s="54">
        <f t="shared" si="5"/>
        <v>8070</v>
      </c>
      <c r="S382" s="55">
        <f>N382*(1+'PORCENTAJE ECONOMICO'!$D$12)*'PRODUCTOS PACTADOS POSITIVA'!R382</f>
        <v>4663088.1000000006</v>
      </c>
      <c r="T382" s="48"/>
      <c r="V382" s="48"/>
    </row>
    <row r="383" spans="1:22" x14ac:dyDescent="0.2">
      <c r="A383" s="111"/>
      <c r="B383" s="54" t="s">
        <v>11</v>
      </c>
      <c r="C383" s="54" t="s">
        <v>3384</v>
      </c>
      <c r="D383" s="54" t="s">
        <v>3385</v>
      </c>
      <c r="E383" s="54"/>
      <c r="F383" s="54"/>
      <c r="G383" s="54" t="s">
        <v>2684</v>
      </c>
      <c r="H383" s="54" t="s">
        <v>3386</v>
      </c>
      <c r="I383" s="54"/>
      <c r="J383" s="54" t="s">
        <v>120</v>
      </c>
      <c r="K383" s="54" t="s">
        <v>3387</v>
      </c>
      <c r="L383" s="54">
        <v>20003211</v>
      </c>
      <c r="M383" s="54">
        <v>1</v>
      </c>
      <c r="N383" s="55">
        <v>1099.01</v>
      </c>
      <c r="O383" s="54" t="s">
        <v>6687</v>
      </c>
      <c r="P383" s="54">
        <v>23702</v>
      </c>
      <c r="Q383" s="54">
        <v>19405</v>
      </c>
      <c r="R383" s="54">
        <f t="shared" si="5"/>
        <v>19405</v>
      </c>
      <c r="S383" s="55">
        <f>N383*(1+'PORCENTAJE ECONOMICO'!$D$12)*'PRODUCTOS PACTADOS POSITIVA'!R383</f>
        <v>21326289.050000001</v>
      </c>
      <c r="T383" s="48"/>
      <c r="V383" s="48"/>
    </row>
    <row r="384" spans="1:22" x14ac:dyDescent="0.2">
      <c r="A384" s="111"/>
      <c r="B384" s="54" t="s">
        <v>11</v>
      </c>
      <c r="C384" s="54" t="s">
        <v>3010</v>
      </c>
      <c r="D384" s="54" t="s">
        <v>3011</v>
      </c>
      <c r="E384" s="54"/>
      <c r="F384" s="54"/>
      <c r="G384" s="54" t="s">
        <v>2503</v>
      </c>
      <c r="H384" s="54" t="s">
        <v>3012</v>
      </c>
      <c r="I384" s="54" t="s">
        <v>13</v>
      </c>
      <c r="J384" s="54" t="s">
        <v>244</v>
      </c>
      <c r="K384" s="54" t="s">
        <v>4610</v>
      </c>
      <c r="L384" s="54">
        <v>20004204</v>
      </c>
      <c r="M384" s="54">
        <v>1</v>
      </c>
      <c r="N384" s="55">
        <v>10221.719999999999</v>
      </c>
      <c r="O384" s="54" t="s">
        <v>6681</v>
      </c>
      <c r="P384" s="54">
        <v>1269</v>
      </c>
      <c r="Q384" s="54">
        <v>724</v>
      </c>
      <c r="R384" s="54">
        <f t="shared" si="5"/>
        <v>724</v>
      </c>
      <c r="S384" s="55">
        <f>N384*(1+'PORCENTAJE ECONOMICO'!$D$12)*'PRODUCTOS PACTADOS POSITIVA'!R384</f>
        <v>7400525.2799999993</v>
      </c>
      <c r="T384" s="48"/>
      <c r="V384" s="48"/>
    </row>
    <row r="385" spans="1:22" x14ac:dyDescent="0.2">
      <c r="A385" s="111"/>
      <c r="B385" s="54" t="s">
        <v>11</v>
      </c>
      <c r="C385" s="54" t="s">
        <v>3910</v>
      </c>
      <c r="D385" s="54" t="s">
        <v>3911</v>
      </c>
      <c r="E385" s="54"/>
      <c r="F385" s="54"/>
      <c r="G385" s="54" t="s">
        <v>2503</v>
      </c>
      <c r="H385" s="54" t="s">
        <v>3912</v>
      </c>
      <c r="I385" s="54"/>
      <c r="J385" s="54" t="s">
        <v>3913</v>
      </c>
      <c r="K385" s="54" t="s">
        <v>4611</v>
      </c>
      <c r="L385" s="54">
        <v>20004823</v>
      </c>
      <c r="M385" s="54">
        <v>1</v>
      </c>
      <c r="N385" s="55">
        <v>21424</v>
      </c>
      <c r="O385" s="54"/>
      <c r="P385" s="54">
        <v>11</v>
      </c>
      <c r="Q385" s="54">
        <v>12</v>
      </c>
      <c r="R385" s="54">
        <f t="shared" si="5"/>
        <v>12</v>
      </c>
      <c r="S385" s="55">
        <f>N385*(1+'PORCENTAJE ECONOMICO'!$D$12)*'PRODUCTOS PACTADOS POSITIVA'!R385</f>
        <v>257088</v>
      </c>
      <c r="T385" s="48"/>
      <c r="V385" s="48"/>
    </row>
    <row r="386" spans="1:22" x14ac:dyDescent="0.2">
      <c r="A386" s="111"/>
      <c r="B386" s="54" t="s">
        <v>11</v>
      </c>
      <c r="C386" s="54" t="s">
        <v>6625</v>
      </c>
      <c r="D386" s="54" t="s">
        <v>5694</v>
      </c>
      <c r="E386" s="54" t="s">
        <v>6616</v>
      </c>
      <c r="F386" s="54" t="s">
        <v>1566</v>
      </c>
      <c r="G386" s="54">
        <v>28</v>
      </c>
      <c r="H386" s="54" t="s">
        <v>6626</v>
      </c>
      <c r="I386" s="54"/>
      <c r="J386" s="54" t="s">
        <v>4400</v>
      </c>
      <c r="K386" s="54" t="s">
        <v>3733</v>
      </c>
      <c r="L386" s="54" t="s">
        <v>6627</v>
      </c>
      <c r="M386" s="54">
        <v>1</v>
      </c>
      <c r="N386" s="55">
        <v>369.77</v>
      </c>
      <c r="O386" s="54"/>
      <c r="P386" s="54"/>
      <c r="Q386" s="54">
        <v>4590</v>
      </c>
      <c r="R386" s="54">
        <f t="shared" si="5"/>
        <v>4590</v>
      </c>
      <c r="S386" s="55">
        <f>N386*(1+'PORCENTAJE ECONOMICO'!$D$12)*'PRODUCTOS PACTADOS POSITIVA'!R386</f>
        <v>1697244.2999999998</v>
      </c>
      <c r="T386" s="48"/>
      <c r="V386" s="48"/>
    </row>
    <row r="387" spans="1:22" x14ac:dyDescent="0.2">
      <c r="A387" s="111"/>
      <c r="B387" s="54" t="s">
        <v>11</v>
      </c>
      <c r="C387" s="54" t="s">
        <v>3738</v>
      </c>
      <c r="D387" s="54" t="s">
        <v>3739</v>
      </c>
      <c r="E387" s="54"/>
      <c r="F387" s="54"/>
      <c r="G387" s="54" t="s">
        <v>2503</v>
      </c>
      <c r="H387" s="54" t="s">
        <v>3740</v>
      </c>
      <c r="I387" s="54"/>
      <c r="J387" s="54" t="s">
        <v>1356</v>
      </c>
      <c r="K387" s="54" t="s">
        <v>3741</v>
      </c>
      <c r="L387" s="54">
        <v>20005151</v>
      </c>
      <c r="M387" s="54">
        <v>1</v>
      </c>
      <c r="N387" s="55">
        <v>739.54</v>
      </c>
      <c r="O387" s="54" t="s">
        <v>6689</v>
      </c>
      <c r="P387" s="54">
        <v>10</v>
      </c>
      <c r="Q387" s="54">
        <v>210</v>
      </c>
      <c r="R387" s="54">
        <f t="shared" si="5"/>
        <v>210</v>
      </c>
      <c r="S387" s="55">
        <f>N387*(1+'PORCENTAJE ECONOMICO'!$D$12)*'PRODUCTOS PACTADOS POSITIVA'!R387</f>
        <v>155303.4</v>
      </c>
      <c r="T387" s="48"/>
      <c r="V387" s="48"/>
    </row>
    <row r="388" spans="1:22" x14ac:dyDescent="0.2">
      <c r="A388" s="111"/>
      <c r="B388" s="54" t="s">
        <v>11</v>
      </c>
      <c r="C388" s="54" t="s">
        <v>3734</v>
      </c>
      <c r="D388" s="54" t="s">
        <v>3735</v>
      </c>
      <c r="E388" s="54"/>
      <c r="F388" s="54"/>
      <c r="G388" s="54" t="s">
        <v>2503</v>
      </c>
      <c r="H388" s="54" t="s">
        <v>3736</v>
      </c>
      <c r="I388" s="54"/>
      <c r="J388" s="54" t="s">
        <v>1356</v>
      </c>
      <c r="K388" s="54" t="s">
        <v>3737</v>
      </c>
      <c r="L388" s="54">
        <v>20005152</v>
      </c>
      <c r="M388" s="54">
        <v>1</v>
      </c>
      <c r="N388" s="55">
        <v>1479.08</v>
      </c>
      <c r="O388" s="54" t="s">
        <v>6689</v>
      </c>
      <c r="P388" s="54">
        <v>10</v>
      </c>
      <c r="Q388" s="54">
        <v>15</v>
      </c>
      <c r="R388" s="54">
        <f t="shared" si="5"/>
        <v>15</v>
      </c>
      <c r="S388" s="55">
        <f>N388*(1+'PORCENTAJE ECONOMICO'!$D$12)*'PRODUCTOS PACTADOS POSITIVA'!R388</f>
        <v>22186.199999999997</v>
      </c>
      <c r="T388" s="48"/>
      <c r="V388" s="48"/>
    </row>
    <row r="389" spans="1:22" x14ac:dyDescent="0.2">
      <c r="A389" s="111"/>
      <c r="B389" s="54" t="s">
        <v>11</v>
      </c>
      <c r="C389" s="54" t="s">
        <v>3115</v>
      </c>
      <c r="D389" s="54" t="s">
        <v>3116</v>
      </c>
      <c r="E389" s="54"/>
      <c r="F389" s="54"/>
      <c r="G389" s="54" t="s">
        <v>2503</v>
      </c>
      <c r="H389" s="54" t="s">
        <v>3117</v>
      </c>
      <c r="I389" s="54"/>
      <c r="J389" s="54" t="s">
        <v>392</v>
      </c>
      <c r="K389" s="54" t="s">
        <v>3118</v>
      </c>
      <c r="L389" s="54">
        <v>20005679</v>
      </c>
      <c r="M389" s="54">
        <v>1</v>
      </c>
      <c r="N389" s="55">
        <v>56027.88</v>
      </c>
      <c r="O389" s="54" t="s">
        <v>6685</v>
      </c>
      <c r="P389" s="54">
        <v>77</v>
      </c>
      <c r="Q389" s="54">
        <v>23</v>
      </c>
      <c r="R389" s="54">
        <f t="shared" si="5"/>
        <v>23</v>
      </c>
      <c r="S389" s="55">
        <f>N389*(1+'PORCENTAJE ECONOMICO'!$D$12)*'PRODUCTOS PACTADOS POSITIVA'!R389</f>
        <v>1288641.24</v>
      </c>
      <c r="T389" s="48"/>
      <c r="V389" s="48"/>
    </row>
    <row r="390" spans="1:22" x14ac:dyDescent="0.2">
      <c r="A390" s="111"/>
      <c r="B390" s="54" t="s">
        <v>11</v>
      </c>
      <c r="C390" s="54" t="s">
        <v>3766</v>
      </c>
      <c r="D390" s="54" t="s">
        <v>3767</v>
      </c>
      <c r="E390" s="54"/>
      <c r="F390" s="54"/>
      <c r="G390" s="54" t="s">
        <v>2684</v>
      </c>
      <c r="H390" s="54" t="s">
        <v>3768</v>
      </c>
      <c r="I390" s="54"/>
      <c r="J390" s="54" t="s">
        <v>428</v>
      </c>
      <c r="K390" s="54" t="s">
        <v>4612</v>
      </c>
      <c r="L390" s="54">
        <v>20005814</v>
      </c>
      <c r="M390" s="54">
        <v>1</v>
      </c>
      <c r="N390" s="55">
        <v>4054.08</v>
      </c>
      <c r="O390" s="54" t="s">
        <v>6682</v>
      </c>
      <c r="P390" s="54">
        <v>14</v>
      </c>
      <c r="Q390" s="54">
        <v>17</v>
      </c>
      <c r="R390" s="54">
        <f t="shared" si="5"/>
        <v>17</v>
      </c>
      <c r="S390" s="55">
        <f>N390*(1+'PORCENTAJE ECONOMICO'!$D$12)*'PRODUCTOS PACTADOS POSITIVA'!R390</f>
        <v>68919.360000000001</v>
      </c>
      <c r="T390" s="48"/>
      <c r="V390" s="48"/>
    </row>
    <row r="391" spans="1:22" x14ac:dyDescent="0.2">
      <c r="A391" s="111"/>
      <c r="B391" s="54" t="s">
        <v>11</v>
      </c>
      <c r="C391" s="54" t="s">
        <v>2926</v>
      </c>
      <c r="D391" s="54" t="s">
        <v>2927</v>
      </c>
      <c r="E391" s="54"/>
      <c r="F391" s="54"/>
      <c r="G391" s="54" t="s">
        <v>2503</v>
      </c>
      <c r="H391" s="54" t="s">
        <v>2928</v>
      </c>
      <c r="I391" s="54" t="s">
        <v>13</v>
      </c>
      <c r="J391" s="54" t="s">
        <v>1339</v>
      </c>
      <c r="K391" s="54">
        <v>20006249</v>
      </c>
      <c r="L391" s="54">
        <v>20006249</v>
      </c>
      <c r="M391" s="54"/>
      <c r="N391" s="55">
        <v>2060</v>
      </c>
      <c r="O391" s="54" t="s">
        <v>6681</v>
      </c>
      <c r="P391" s="54">
        <v>10</v>
      </c>
      <c r="Q391" s="54">
        <v>15</v>
      </c>
      <c r="R391" s="54">
        <f t="shared" ref="R391:R454" si="6">AVERAGE(Q391:Q391)</f>
        <v>15</v>
      </c>
      <c r="S391" s="55">
        <f>N391*(1+'PORCENTAJE ECONOMICO'!$D$12)*'PRODUCTOS PACTADOS POSITIVA'!R391</f>
        <v>30900</v>
      </c>
      <c r="T391" s="48"/>
      <c r="V391" s="48"/>
    </row>
    <row r="392" spans="1:22" x14ac:dyDescent="0.2">
      <c r="A392" s="111"/>
      <c r="B392" s="54" t="s">
        <v>11</v>
      </c>
      <c r="C392" s="54" t="s">
        <v>2887</v>
      </c>
      <c r="D392" s="54" t="s">
        <v>4048</v>
      </c>
      <c r="E392" s="54"/>
      <c r="F392" s="54"/>
      <c r="G392" s="54" t="s">
        <v>2684</v>
      </c>
      <c r="H392" s="54" t="s">
        <v>4049</v>
      </c>
      <c r="I392" s="54"/>
      <c r="J392" s="54" t="s">
        <v>4050</v>
      </c>
      <c r="K392" s="54" t="s">
        <v>4613</v>
      </c>
      <c r="L392" s="54">
        <v>20006642</v>
      </c>
      <c r="M392" s="54">
        <v>1</v>
      </c>
      <c r="N392" s="55">
        <v>2441.1</v>
      </c>
      <c r="O392" s="54" t="s">
        <v>6682</v>
      </c>
      <c r="P392" s="54">
        <v>10</v>
      </c>
      <c r="Q392" s="54">
        <v>17</v>
      </c>
      <c r="R392" s="54">
        <f t="shared" si="6"/>
        <v>17</v>
      </c>
      <c r="S392" s="55">
        <f>N392*(1+'PORCENTAJE ECONOMICO'!$D$12)*'PRODUCTOS PACTADOS POSITIVA'!R392</f>
        <v>41498.699999999997</v>
      </c>
      <c r="T392" s="48"/>
      <c r="V392" s="48"/>
    </row>
    <row r="393" spans="1:22" x14ac:dyDescent="0.2">
      <c r="A393" s="111"/>
      <c r="B393" s="54" t="s">
        <v>11</v>
      </c>
      <c r="C393" s="54" t="s">
        <v>2648</v>
      </c>
      <c r="D393" s="54" t="s">
        <v>4015</v>
      </c>
      <c r="E393" s="54"/>
      <c r="F393" s="54"/>
      <c r="G393" s="54" t="s">
        <v>2684</v>
      </c>
      <c r="H393" s="54" t="s">
        <v>4016</v>
      </c>
      <c r="I393" s="54"/>
      <c r="J393" s="54" t="s">
        <v>778</v>
      </c>
      <c r="K393" s="54" t="s">
        <v>4614</v>
      </c>
      <c r="L393" s="54">
        <v>20007093</v>
      </c>
      <c r="M393" s="54">
        <v>1</v>
      </c>
      <c r="N393" s="55">
        <v>5083.05</v>
      </c>
      <c r="O393" s="54" t="s">
        <v>6682</v>
      </c>
      <c r="P393" s="54">
        <v>10</v>
      </c>
      <c r="Q393" s="54">
        <v>15</v>
      </c>
      <c r="R393" s="54">
        <f t="shared" si="6"/>
        <v>15</v>
      </c>
      <c r="S393" s="55">
        <f>N393*(1+'PORCENTAJE ECONOMICO'!$D$12)*'PRODUCTOS PACTADOS POSITIVA'!R393</f>
        <v>76245.75</v>
      </c>
      <c r="T393" s="48"/>
      <c r="V393" s="48"/>
    </row>
    <row r="394" spans="1:22" x14ac:dyDescent="0.2">
      <c r="A394" s="111"/>
      <c r="B394" s="54" t="s">
        <v>11</v>
      </c>
      <c r="C394" s="54" t="s">
        <v>3282</v>
      </c>
      <c r="D394" s="54" t="s">
        <v>3283</v>
      </c>
      <c r="E394" s="54"/>
      <c r="F394" s="54"/>
      <c r="G394" s="54" t="s">
        <v>2684</v>
      </c>
      <c r="H394" s="54" t="s">
        <v>3284</v>
      </c>
      <c r="I394" s="54"/>
      <c r="J394" s="54" t="s">
        <v>592</v>
      </c>
      <c r="K394" s="54" t="s">
        <v>3285</v>
      </c>
      <c r="L394" s="54">
        <v>20007098</v>
      </c>
      <c r="M394" s="54">
        <v>3</v>
      </c>
      <c r="N394" s="55">
        <v>123.6</v>
      </c>
      <c r="O394" s="54" t="s">
        <v>6685</v>
      </c>
      <c r="P394" s="54">
        <v>10</v>
      </c>
      <c r="Q394" s="54">
        <v>11</v>
      </c>
      <c r="R394" s="54">
        <f t="shared" si="6"/>
        <v>11</v>
      </c>
      <c r="S394" s="55">
        <f>N394*(1+'PORCENTAJE ECONOMICO'!$D$12)*'PRODUCTOS PACTADOS POSITIVA'!R394</f>
        <v>1359.6</v>
      </c>
      <c r="T394" s="48"/>
      <c r="V394" s="48"/>
    </row>
    <row r="395" spans="1:22" x14ac:dyDescent="0.2">
      <c r="A395" s="111"/>
      <c r="B395" s="54" t="s">
        <v>11</v>
      </c>
      <c r="C395" s="54" t="s">
        <v>3652</v>
      </c>
      <c r="D395" s="54" t="s">
        <v>4615</v>
      </c>
      <c r="E395" s="54"/>
      <c r="F395" s="54"/>
      <c r="G395" s="54" t="s">
        <v>2684</v>
      </c>
      <c r="H395" s="54" t="s">
        <v>4278</v>
      </c>
      <c r="I395" s="54"/>
      <c r="J395" s="54" t="s">
        <v>694</v>
      </c>
      <c r="K395" s="54" t="s">
        <v>4616</v>
      </c>
      <c r="L395" s="54">
        <v>20007289</v>
      </c>
      <c r="M395" s="54">
        <v>2</v>
      </c>
      <c r="N395" s="55">
        <v>589.16</v>
      </c>
      <c r="O395" s="54"/>
      <c r="P395" s="54">
        <v>7845</v>
      </c>
      <c r="Q395" s="54">
        <v>6330</v>
      </c>
      <c r="R395" s="54">
        <f t="shared" si="6"/>
        <v>6330</v>
      </c>
      <c r="S395" s="55">
        <f>N395*(1+'PORCENTAJE ECONOMICO'!$D$12)*'PRODUCTOS PACTADOS POSITIVA'!R395</f>
        <v>3729382.8</v>
      </c>
      <c r="T395" s="48"/>
      <c r="V395" s="48"/>
    </row>
    <row r="396" spans="1:22" x14ac:dyDescent="0.2">
      <c r="A396" s="111"/>
      <c r="B396" s="54" t="s">
        <v>11</v>
      </c>
      <c r="C396" s="54" t="s">
        <v>3649</v>
      </c>
      <c r="D396" s="54" t="s">
        <v>4617</v>
      </c>
      <c r="E396" s="54"/>
      <c r="F396" s="54"/>
      <c r="G396" s="54" t="s">
        <v>2684</v>
      </c>
      <c r="H396" s="54" t="s">
        <v>4277</v>
      </c>
      <c r="I396" s="54"/>
      <c r="J396" s="54" t="s">
        <v>694</v>
      </c>
      <c r="K396" s="54" t="s">
        <v>4618</v>
      </c>
      <c r="L396" s="54">
        <v>20007377</v>
      </c>
      <c r="M396" s="54">
        <v>2</v>
      </c>
      <c r="N396" s="55">
        <v>297.67</v>
      </c>
      <c r="O396" s="54" t="s">
        <v>6682</v>
      </c>
      <c r="P396" s="54">
        <v>7052</v>
      </c>
      <c r="Q396" s="54">
        <v>3915</v>
      </c>
      <c r="R396" s="54">
        <f t="shared" si="6"/>
        <v>3915</v>
      </c>
      <c r="S396" s="55">
        <f>N396*(1+'PORCENTAJE ECONOMICO'!$D$12)*'PRODUCTOS PACTADOS POSITIVA'!R396</f>
        <v>1165378.05</v>
      </c>
      <c r="T396" s="48"/>
      <c r="V396" s="48"/>
    </row>
    <row r="397" spans="1:22" x14ac:dyDescent="0.2">
      <c r="A397" s="111"/>
      <c r="B397" s="54" t="s">
        <v>11</v>
      </c>
      <c r="C397" s="54" t="s">
        <v>4279</v>
      </c>
      <c r="D397" s="54" t="s">
        <v>4619</v>
      </c>
      <c r="E397" s="54"/>
      <c r="F397" s="54"/>
      <c r="G397" s="54" t="s">
        <v>2684</v>
      </c>
      <c r="H397" s="54" t="s">
        <v>4280</v>
      </c>
      <c r="I397" s="54"/>
      <c r="J397" s="54" t="s">
        <v>694</v>
      </c>
      <c r="K397" s="54" t="s">
        <v>4620</v>
      </c>
      <c r="L397" s="54">
        <v>20007378</v>
      </c>
      <c r="M397" s="54">
        <v>2</v>
      </c>
      <c r="N397" s="55">
        <v>735.42</v>
      </c>
      <c r="O397" s="54" t="s">
        <v>6682</v>
      </c>
      <c r="P397" s="54">
        <v>2460</v>
      </c>
      <c r="Q397" s="54">
        <v>1830</v>
      </c>
      <c r="R397" s="54">
        <f t="shared" si="6"/>
        <v>1830</v>
      </c>
      <c r="S397" s="55">
        <f>N397*(1+'PORCENTAJE ECONOMICO'!$D$12)*'PRODUCTOS PACTADOS POSITIVA'!R397</f>
        <v>1345818.5999999999</v>
      </c>
      <c r="T397" s="48"/>
      <c r="V397" s="48"/>
    </row>
    <row r="398" spans="1:22" x14ac:dyDescent="0.2">
      <c r="A398" s="111"/>
      <c r="B398" s="54" t="s">
        <v>11</v>
      </c>
      <c r="C398" s="54" t="s">
        <v>3228</v>
      </c>
      <c r="D398" s="54" t="s">
        <v>3229</v>
      </c>
      <c r="E398" s="54"/>
      <c r="F398" s="54"/>
      <c r="G398" s="54" t="s">
        <v>2503</v>
      </c>
      <c r="H398" s="54" t="s">
        <v>3230</v>
      </c>
      <c r="I398" s="54"/>
      <c r="J398" s="54" t="s">
        <v>3231</v>
      </c>
      <c r="K398" s="54" t="s">
        <v>3232</v>
      </c>
      <c r="L398" s="54">
        <v>20007744</v>
      </c>
      <c r="M398" s="54">
        <v>3</v>
      </c>
      <c r="N398" s="55">
        <v>2060</v>
      </c>
      <c r="O398" s="54" t="s">
        <v>6685</v>
      </c>
      <c r="P398" s="54">
        <v>1020</v>
      </c>
      <c r="Q398" s="54">
        <v>870</v>
      </c>
      <c r="R398" s="54">
        <f t="shared" si="6"/>
        <v>870</v>
      </c>
      <c r="S398" s="55">
        <f>N398*(1+'PORCENTAJE ECONOMICO'!$D$12)*'PRODUCTOS PACTADOS POSITIVA'!R398</f>
        <v>1792200</v>
      </c>
      <c r="T398" s="48"/>
      <c r="V398" s="48"/>
    </row>
    <row r="399" spans="1:22" x14ac:dyDescent="0.2">
      <c r="A399" s="111"/>
      <c r="B399" s="54" t="s">
        <v>11</v>
      </c>
      <c r="C399" s="54" t="s">
        <v>2917</v>
      </c>
      <c r="D399" s="54" t="s">
        <v>3593</v>
      </c>
      <c r="E399" s="54"/>
      <c r="F399" s="54"/>
      <c r="G399" s="54" t="s">
        <v>2684</v>
      </c>
      <c r="H399" s="54" t="s">
        <v>3594</v>
      </c>
      <c r="I399" s="54" t="s">
        <v>13</v>
      </c>
      <c r="J399" s="54" t="s">
        <v>456</v>
      </c>
      <c r="K399" s="54" t="s">
        <v>3595</v>
      </c>
      <c r="L399" s="54">
        <v>20007895</v>
      </c>
      <c r="M399" s="54">
        <v>10</v>
      </c>
      <c r="N399" s="55">
        <v>2103.2600000000002</v>
      </c>
      <c r="O399" s="54" t="s">
        <v>6683</v>
      </c>
      <c r="P399" s="54">
        <v>10</v>
      </c>
      <c r="Q399" s="54">
        <v>120</v>
      </c>
      <c r="R399" s="54">
        <f t="shared" si="6"/>
        <v>120</v>
      </c>
      <c r="S399" s="55">
        <f>N399*(1+'PORCENTAJE ECONOMICO'!$D$12)*'PRODUCTOS PACTADOS POSITIVA'!R399</f>
        <v>252391.2</v>
      </c>
      <c r="T399" s="48"/>
      <c r="V399" s="48"/>
    </row>
    <row r="400" spans="1:22" x14ac:dyDescent="0.2">
      <c r="A400" s="111"/>
      <c r="B400" s="54" t="s">
        <v>11</v>
      </c>
      <c r="C400" s="54" t="s">
        <v>2923</v>
      </c>
      <c r="D400" s="54" t="s">
        <v>3596</v>
      </c>
      <c r="E400" s="54"/>
      <c r="F400" s="54"/>
      <c r="G400" s="54" t="s">
        <v>2684</v>
      </c>
      <c r="H400" s="54" t="s">
        <v>3597</v>
      </c>
      <c r="I400" s="54" t="s">
        <v>13</v>
      </c>
      <c r="J400" s="54" t="s">
        <v>456</v>
      </c>
      <c r="K400" s="54" t="s">
        <v>3598</v>
      </c>
      <c r="L400" s="54">
        <v>20007896</v>
      </c>
      <c r="M400" s="54">
        <v>10</v>
      </c>
      <c r="N400" s="55">
        <v>494.4</v>
      </c>
      <c r="O400" s="54" t="s">
        <v>6683</v>
      </c>
      <c r="P400" s="54">
        <v>10</v>
      </c>
      <c r="Q400" s="54">
        <v>18</v>
      </c>
      <c r="R400" s="54">
        <f t="shared" si="6"/>
        <v>18</v>
      </c>
      <c r="S400" s="55">
        <f>N400*(1+'PORCENTAJE ECONOMICO'!$D$12)*'PRODUCTOS PACTADOS POSITIVA'!R400</f>
        <v>8899.1999999999989</v>
      </c>
      <c r="T400" s="48"/>
      <c r="V400" s="48"/>
    </row>
    <row r="401" spans="1:22" x14ac:dyDescent="0.2">
      <c r="A401" s="111"/>
      <c r="B401" s="54" t="s">
        <v>11</v>
      </c>
      <c r="C401" s="54" t="s">
        <v>4213</v>
      </c>
      <c r="D401" s="54" t="s">
        <v>4213</v>
      </c>
      <c r="E401" s="54"/>
      <c r="F401" s="54"/>
      <c r="G401" s="54" t="s">
        <v>2684</v>
      </c>
      <c r="H401" s="54" t="s">
        <v>4214</v>
      </c>
      <c r="I401" s="54"/>
      <c r="J401" s="54" t="s">
        <v>335</v>
      </c>
      <c r="K401" s="54" t="s">
        <v>4621</v>
      </c>
      <c r="L401" s="54">
        <v>20007957</v>
      </c>
      <c r="M401" s="54">
        <v>9</v>
      </c>
      <c r="N401" s="55">
        <v>1131.97</v>
      </c>
      <c r="O401" s="54"/>
      <c r="P401" s="54"/>
      <c r="Q401" s="54">
        <v>900</v>
      </c>
      <c r="R401" s="54">
        <f t="shared" si="6"/>
        <v>900</v>
      </c>
      <c r="S401" s="55">
        <f>N401*(1+'PORCENTAJE ECONOMICO'!$D$12)*'PRODUCTOS PACTADOS POSITIVA'!R401</f>
        <v>1018773</v>
      </c>
      <c r="T401" s="48"/>
      <c r="V401" s="48"/>
    </row>
    <row r="402" spans="1:22" x14ac:dyDescent="0.2">
      <c r="A402" s="111"/>
      <c r="B402" s="54" t="s">
        <v>11</v>
      </c>
      <c r="C402" s="54" t="s">
        <v>4105</v>
      </c>
      <c r="D402" s="54" t="s">
        <v>4106</v>
      </c>
      <c r="E402" s="54"/>
      <c r="F402" s="54"/>
      <c r="G402" s="54" t="s">
        <v>2684</v>
      </c>
      <c r="H402" s="54" t="s">
        <v>4107</v>
      </c>
      <c r="I402" s="54" t="s">
        <v>13</v>
      </c>
      <c r="J402" s="54" t="s">
        <v>1043</v>
      </c>
      <c r="K402" s="54" t="s">
        <v>4622</v>
      </c>
      <c r="L402" s="54">
        <v>20008193</v>
      </c>
      <c r="M402" s="54">
        <v>3</v>
      </c>
      <c r="N402" s="55">
        <v>544.87</v>
      </c>
      <c r="O402" s="54" t="s">
        <v>6682</v>
      </c>
      <c r="P402" s="54">
        <v>10</v>
      </c>
      <c r="Q402" s="54">
        <v>14</v>
      </c>
      <c r="R402" s="54">
        <f t="shared" si="6"/>
        <v>14</v>
      </c>
      <c r="S402" s="55">
        <f>N402*(1+'PORCENTAJE ECONOMICO'!$D$12)*'PRODUCTOS PACTADOS POSITIVA'!R402</f>
        <v>7628.18</v>
      </c>
      <c r="T402" s="48"/>
      <c r="V402" s="48"/>
    </row>
    <row r="403" spans="1:22" x14ac:dyDescent="0.2">
      <c r="A403" s="111"/>
      <c r="B403" s="54" t="s">
        <v>11</v>
      </c>
      <c r="C403" s="54" t="s">
        <v>4079</v>
      </c>
      <c r="D403" s="54" t="s">
        <v>4080</v>
      </c>
      <c r="E403" s="54"/>
      <c r="F403" s="54"/>
      <c r="G403" s="54" t="s">
        <v>2684</v>
      </c>
      <c r="H403" s="54" t="s">
        <v>4081</v>
      </c>
      <c r="I403" s="54"/>
      <c r="J403" s="54" t="s">
        <v>4082</v>
      </c>
      <c r="K403" s="54" t="s">
        <v>4623</v>
      </c>
      <c r="L403" s="54">
        <v>20008502</v>
      </c>
      <c r="M403" s="54">
        <v>11</v>
      </c>
      <c r="N403" s="55">
        <v>436.72</v>
      </c>
      <c r="O403" s="54" t="s">
        <v>6682</v>
      </c>
      <c r="P403" s="54">
        <v>10</v>
      </c>
      <c r="Q403" s="54">
        <v>17</v>
      </c>
      <c r="R403" s="54">
        <f t="shared" si="6"/>
        <v>17</v>
      </c>
      <c r="S403" s="55">
        <f>N403*(1+'PORCENTAJE ECONOMICO'!$D$12)*'PRODUCTOS PACTADOS POSITIVA'!R403</f>
        <v>7424.2400000000007</v>
      </c>
      <c r="T403" s="48"/>
      <c r="V403" s="48"/>
    </row>
    <row r="404" spans="1:22" x14ac:dyDescent="0.2">
      <c r="A404" s="111"/>
      <c r="B404" s="54" t="s">
        <v>11</v>
      </c>
      <c r="C404" s="54" t="s">
        <v>3282</v>
      </c>
      <c r="D404" s="54" t="s">
        <v>4358</v>
      </c>
      <c r="E404" s="54"/>
      <c r="F404" s="54"/>
      <c r="G404" s="54" t="s">
        <v>2684</v>
      </c>
      <c r="H404" s="54" t="s">
        <v>4359</v>
      </c>
      <c r="I404" s="54"/>
      <c r="J404" s="54" t="s">
        <v>4332</v>
      </c>
      <c r="K404" s="54" t="s">
        <v>4624</v>
      </c>
      <c r="L404" s="54">
        <v>20008867</v>
      </c>
      <c r="M404" s="54">
        <v>7</v>
      </c>
      <c r="N404" s="55">
        <v>602.54999999999995</v>
      </c>
      <c r="O404" s="54" t="s">
        <v>6682</v>
      </c>
      <c r="P404" s="54">
        <v>10</v>
      </c>
      <c r="Q404" s="54">
        <v>19</v>
      </c>
      <c r="R404" s="54">
        <f t="shared" si="6"/>
        <v>19</v>
      </c>
      <c r="S404" s="55">
        <f>N404*(1+'PORCENTAJE ECONOMICO'!$D$12)*'PRODUCTOS PACTADOS POSITIVA'!R404</f>
        <v>11448.449999999999</v>
      </c>
      <c r="T404" s="48"/>
      <c r="V404" s="48"/>
    </row>
    <row r="405" spans="1:22" x14ac:dyDescent="0.2">
      <c r="A405" s="111"/>
      <c r="B405" s="54" t="s">
        <v>11</v>
      </c>
      <c r="C405" s="54" t="s">
        <v>2562</v>
      </c>
      <c r="D405" s="54" t="s">
        <v>2563</v>
      </c>
      <c r="E405" s="54"/>
      <c r="F405" s="54"/>
      <c r="G405" s="54" t="s">
        <v>2503</v>
      </c>
      <c r="H405" s="54" t="s">
        <v>2564</v>
      </c>
      <c r="I405" s="54"/>
      <c r="J405" s="54" t="s">
        <v>124</v>
      </c>
      <c r="K405" s="54" t="s">
        <v>4625</v>
      </c>
      <c r="L405" s="54">
        <v>20011990</v>
      </c>
      <c r="M405" s="54">
        <v>2</v>
      </c>
      <c r="N405" s="55">
        <v>978.5</v>
      </c>
      <c r="O405" s="54" t="s">
        <v>6684</v>
      </c>
      <c r="P405" s="54">
        <v>53330</v>
      </c>
      <c r="Q405" s="54">
        <v>47116</v>
      </c>
      <c r="R405" s="54">
        <f t="shared" si="6"/>
        <v>47116</v>
      </c>
      <c r="S405" s="55">
        <f>N405*(1+'PORCENTAJE ECONOMICO'!$D$12)*'PRODUCTOS PACTADOS POSITIVA'!R405</f>
        <v>46103006</v>
      </c>
      <c r="T405" s="48"/>
      <c r="V405" s="48"/>
    </row>
    <row r="406" spans="1:22" x14ac:dyDescent="0.2">
      <c r="A406" s="111"/>
      <c r="B406" s="54" t="s">
        <v>4534</v>
      </c>
      <c r="C406" s="54" t="s">
        <v>6628</v>
      </c>
      <c r="D406" s="54" t="s">
        <v>6629</v>
      </c>
      <c r="E406" s="54"/>
      <c r="F406" s="54" t="s">
        <v>6630</v>
      </c>
      <c r="G406" s="54" t="s">
        <v>6631</v>
      </c>
      <c r="H406" s="54" t="s">
        <v>4626</v>
      </c>
      <c r="I406" s="54"/>
      <c r="J406" s="54" t="s">
        <v>6632</v>
      </c>
      <c r="K406" s="54">
        <v>20012566</v>
      </c>
      <c r="L406" s="54">
        <v>20012566</v>
      </c>
      <c r="M406" s="54" t="s">
        <v>6632</v>
      </c>
      <c r="N406" s="55">
        <v>336.81</v>
      </c>
      <c r="O406" s="54"/>
      <c r="P406" s="54">
        <v>10</v>
      </c>
      <c r="Q406" s="54">
        <v>13</v>
      </c>
      <c r="R406" s="54">
        <f t="shared" si="6"/>
        <v>13</v>
      </c>
      <c r="S406" s="55">
        <f>N406*(1+'PORCENTAJE ECONOMICO'!$D$12)*'PRODUCTOS PACTADOS POSITIVA'!R406</f>
        <v>4378.53</v>
      </c>
      <c r="T406" s="48"/>
      <c r="V406" s="48"/>
    </row>
    <row r="407" spans="1:22" x14ac:dyDescent="0.2">
      <c r="A407" s="111"/>
      <c r="B407" s="54" t="s">
        <v>11</v>
      </c>
      <c r="C407" s="54" t="s">
        <v>2707</v>
      </c>
      <c r="D407" s="54" t="s">
        <v>2708</v>
      </c>
      <c r="E407" s="54"/>
      <c r="F407" s="54"/>
      <c r="G407" s="54" t="s">
        <v>2503</v>
      </c>
      <c r="H407" s="54" t="s">
        <v>2709</v>
      </c>
      <c r="I407" s="54" t="s">
        <v>13</v>
      </c>
      <c r="J407" s="54" t="s">
        <v>1123</v>
      </c>
      <c r="K407" s="54" t="s">
        <v>4627</v>
      </c>
      <c r="L407" s="54">
        <v>20012742</v>
      </c>
      <c r="M407" s="54">
        <v>3</v>
      </c>
      <c r="N407" s="55">
        <v>79157.56</v>
      </c>
      <c r="O407" s="54" t="s">
        <v>6681</v>
      </c>
      <c r="P407" s="54">
        <v>10</v>
      </c>
      <c r="Q407" s="54">
        <v>11</v>
      </c>
      <c r="R407" s="54">
        <f t="shared" si="6"/>
        <v>11</v>
      </c>
      <c r="S407" s="55">
        <f>N407*(1+'PORCENTAJE ECONOMICO'!$D$12)*'PRODUCTOS PACTADOS POSITIVA'!R407</f>
        <v>870733.15999999992</v>
      </c>
      <c r="T407" s="48"/>
      <c r="V407" s="48"/>
    </row>
    <row r="408" spans="1:22" x14ac:dyDescent="0.2">
      <c r="A408" s="111"/>
      <c r="B408" s="54" t="s">
        <v>11</v>
      </c>
      <c r="C408" s="54" t="s">
        <v>2509</v>
      </c>
      <c r="D408" s="54" t="s">
        <v>3095</v>
      </c>
      <c r="E408" s="54"/>
      <c r="F408" s="54"/>
      <c r="G408" s="54" t="s">
        <v>2503</v>
      </c>
      <c r="H408" s="54" t="s">
        <v>3096</v>
      </c>
      <c r="I408" s="54"/>
      <c r="J408" s="54" t="s">
        <v>124</v>
      </c>
      <c r="K408" s="54" t="s">
        <v>3097</v>
      </c>
      <c r="L408" s="54">
        <v>20013700</v>
      </c>
      <c r="M408" s="54">
        <v>1</v>
      </c>
      <c r="N408" s="55">
        <v>257.5</v>
      </c>
      <c r="O408" s="54" t="s">
        <v>6685</v>
      </c>
      <c r="P408" s="54">
        <v>748</v>
      </c>
      <c r="Q408" s="54">
        <v>584</v>
      </c>
      <c r="R408" s="54">
        <f t="shared" si="6"/>
        <v>584</v>
      </c>
      <c r="S408" s="55">
        <f>N408*(1+'PORCENTAJE ECONOMICO'!$D$12)*'PRODUCTOS PACTADOS POSITIVA'!R408</f>
        <v>150380</v>
      </c>
      <c r="T408" s="48"/>
      <c r="V408" s="48"/>
    </row>
    <row r="409" spans="1:22" x14ac:dyDescent="0.2">
      <c r="A409" s="111"/>
      <c r="B409" s="54" t="s">
        <v>11</v>
      </c>
      <c r="C409" s="54" t="s">
        <v>2756</v>
      </c>
      <c r="D409" s="54" t="s">
        <v>3536</v>
      </c>
      <c r="E409" s="54"/>
      <c r="F409" s="54"/>
      <c r="G409" s="54" t="s">
        <v>2684</v>
      </c>
      <c r="H409" s="54" t="s">
        <v>3537</v>
      </c>
      <c r="I409" s="54"/>
      <c r="J409" s="54" t="s">
        <v>848</v>
      </c>
      <c r="K409" s="54" t="s">
        <v>3538</v>
      </c>
      <c r="L409" s="54">
        <v>20013826</v>
      </c>
      <c r="M409" s="54">
        <v>4</v>
      </c>
      <c r="N409" s="55">
        <v>4700.4153000000006</v>
      </c>
      <c r="O409" s="54" t="s">
        <v>6683</v>
      </c>
      <c r="P409" s="54">
        <v>10</v>
      </c>
      <c r="Q409" s="54">
        <v>15</v>
      </c>
      <c r="R409" s="54">
        <f t="shared" si="6"/>
        <v>15</v>
      </c>
      <c r="S409" s="55">
        <f>N409*(1+'PORCENTAJE ECONOMICO'!$D$12)*'PRODUCTOS PACTADOS POSITIVA'!R409</f>
        <v>70506.229500000016</v>
      </c>
      <c r="T409" s="48"/>
      <c r="V409" s="48"/>
    </row>
    <row r="410" spans="1:22" x14ac:dyDescent="0.2">
      <c r="A410" s="111"/>
      <c r="B410" s="54" t="s">
        <v>11</v>
      </c>
      <c r="C410" s="54" t="s">
        <v>3233</v>
      </c>
      <c r="D410" s="54" t="s">
        <v>4175</v>
      </c>
      <c r="E410" s="54"/>
      <c r="F410" s="54"/>
      <c r="G410" s="54" t="s">
        <v>2503</v>
      </c>
      <c r="H410" s="54" t="s">
        <v>4176</v>
      </c>
      <c r="I410" s="54" t="s">
        <v>13</v>
      </c>
      <c r="J410" s="54" t="s">
        <v>487</v>
      </c>
      <c r="K410" s="54" t="s">
        <v>4628</v>
      </c>
      <c r="L410" s="54">
        <v>20014297</v>
      </c>
      <c r="M410" s="54">
        <v>1</v>
      </c>
      <c r="N410" s="55">
        <v>4997.5600000000004</v>
      </c>
      <c r="O410" s="54" t="s">
        <v>6682</v>
      </c>
      <c r="P410" s="54">
        <v>47</v>
      </c>
      <c r="Q410" s="54">
        <v>43</v>
      </c>
      <c r="R410" s="54">
        <f t="shared" si="6"/>
        <v>43</v>
      </c>
      <c r="S410" s="55">
        <f>N410*(1+'PORCENTAJE ECONOMICO'!$D$12)*'PRODUCTOS PACTADOS POSITIVA'!R410</f>
        <v>214895.08000000002</v>
      </c>
      <c r="T410" s="48"/>
      <c r="V410" s="48"/>
    </row>
    <row r="411" spans="1:22" x14ac:dyDescent="0.2">
      <c r="A411" s="111"/>
      <c r="B411" s="54" t="s">
        <v>11</v>
      </c>
      <c r="C411" s="54" t="s">
        <v>3630</v>
      </c>
      <c r="D411" s="54" t="s">
        <v>3631</v>
      </c>
      <c r="E411" s="54"/>
      <c r="F411" s="54"/>
      <c r="G411" s="54" t="s">
        <v>2684</v>
      </c>
      <c r="H411" s="54" t="s">
        <v>4629</v>
      </c>
      <c r="I411" s="54"/>
      <c r="J411" s="54" t="s">
        <v>22</v>
      </c>
      <c r="K411" s="54" t="s">
        <v>3632</v>
      </c>
      <c r="L411" s="54">
        <v>20015000</v>
      </c>
      <c r="M411" s="54">
        <v>11</v>
      </c>
      <c r="N411" s="55">
        <v>434.66</v>
      </c>
      <c r="O411" s="54" t="s">
        <v>6683</v>
      </c>
      <c r="P411" s="54">
        <v>10</v>
      </c>
      <c r="Q411" s="54">
        <v>19</v>
      </c>
      <c r="R411" s="54">
        <f t="shared" si="6"/>
        <v>19</v>
      </c>
      <c r="S411" s="55">
        <f>N411*(1+'PORCENTAJE ECONOMICO'!$D$12)*'PRODUCTOS PACTADOS POSITIVA'!R411</f>
        <v>8258.5400000000009</v>
      </c>
      <c r="T411" s="48"/>
      <c r="V411" s="48"/>
    </row>
    <row r="412" spans="1:22" x14ac:dyDescent="0.2">
      <c r="A412" s="111"/>
      <c r="B412" s="54" t="s">
        <v>11</v>
      </c>
      <c r="C412" s="54" t="s">
        <v>3503</v>
      </c>
      <c r="D412" s="54" t="s">
        <v>3635</v>
      </c>
      <c r="E412" s="54"/>
      <c r="F412" s="54"/>
      <c r="G412" s="54" t="s">
        <v>2684</v>
      </c>
      <c r="H412" s="54" t="s">
        <v>3636</v>
      </c>
      <c r="I412" s="54"/>
      <c r="J412" s="54" t="s">
        <v>22</v>
      </c>
      <c r="K412" s="54" t="s">
        <v>3637</v>
      </c>
      <c r="L412" s="54">
        <v>20015001</v>
      </c>
      <c r="M412" s="54">
        <v>9</v>
      </c>
      <c r="N412" s="55">
        <v>265.74</v>
      </c>
      <c r="O412" s="54" t="s">
        <v>6683</v>
      </c>
      <c r="P412" s="54">
        <v>180</v>
      </c>
      <c r="Q412" s="54">
        <v>30</v>
      </c>
      <c r="R412" s="54">
        <f t="shared" si="6"/>
        <v>30</v>
      </c>
      <c r="S412" s="55">
        <f>N412*(1+'PORCENTAJE ECONOMICO'!$D$12)*'PRODUCTOS PACTADOS POSITIVA'!R412</f>
        <v>7972.2000000000007</v>
      </c>
      <c r="T412" s="48"/>
      <c r="V412" s="48"/>
    </row>
    <row r="413" spans="1:22" x14ac:dyDescent="0.2">
      <c r="A413" s="111"/>
      <c r="B413" s="54" t="s">
        <v>11</v>
      </c>
      <c r="C413" s="54" t="s">
        <v>3497</v>
      </c>
      <c r="D413" s="54" t="s">
        <v>3627</v>
      </c>
      <c r="E413" s="54"/>
      <c r="F413" s="54"/>
      <c r="G413" s="54" t="s">
        <v>2684</v>
      </c>
      <c r="H413" s="54" t="s">
        <v>3628</v>
      </c>
      <c r="I413" s="54"/>
      <c r="J413" s="54" t="s">
        <v>22</v>
      </c>
      <c r="K413" s="54" t="s">
        <v>3629</v>
      </c>
      <c r="L413" s="54">
        <v>20015002</v>
      </c>
      <c r="M413" s="54">
        <v>11</v>
      </c>
      <c r="N413" s="55">
        <v>643.75</v>
      </c>
      <c r="O413" s="54" t="s">
        <v>6683</v>
      </c>
      <c r="P413" s="54">
        <v>150</v>
      </c>
      <c r="Q413" s="54">
        <v>267</v>
      </c>
      <c r="R413" s="54">
        <f t="shared" si="6"/>
        <v>267</v>
      </c>
      <c r="S413" s="55">
        <f>N413*(1+'PORCENTAJE ECONOMICO'!$D$12)*'PRODUCTOS PACTADOS POSITIVA'!R413</f>
        <v>171881.25</v>
      </c>
      <c r="T413" s="48"/>
      <c r="V413" s="48"/>
    </row>
    <row r="414" spans="1:22" x14ac:dyDescent="0.2">
      <c r="A414" s="111"/>
      <c r="B414" s="54" t="s">
        <v>11</v>
      </c>
      <c r="C414" s="54" t="s">
        <v>96</v>
      </c>
      <c r="D414" s="54" t="s">
        <v>3633</v>
      </c>
      <c r="E414" s="54"/>
      <c r="F414" s="54"/>
      <c r="G414" s="54" t="s">
        <v>2684</v>
      </c>
      <c r="H414" s="54" t="s">
        <v>4630</v>
      </c>
      <c r="I414" s="54"/>
      <c r="J414" s="54" t="s">
        <v>22</v>
      </c>
      <c r="K414" s="54" t="s">
        <v>3634</v>
      </c>
      <c r="L414" s="54">
        <v>20015005</v>
      </c>
      <c r="M414" s="54">
        <v>11</v>
      </c>
      <c r="N414" s="55">
        <v>692.16</v>
      </c>
      <c r="O414" s="54" t="s">
        <v>6683</v>
      </c>
      <c r="P414" s="54">
        <v>60</v>
      </c>
      <c r="Q414" s="54">
        <v>67</v>
      </c>
      <c r="R414" s="54">
        <f t="shared" si="6"/>
        <v>67</v>
      </c>
      <c r="S414" s="55">
        <f>N414*(1+'PORCENTAJE ECONOMICO'!$D$12)*'PRODUCTOS PACTADOS POSITIVA'!R414</f>
        <v>46374.720000000001</v>
      </c>
      <c r="T414" s="48"/>
      <c r="V414" s="48"/>
    </row>
    <row r="415" spans="1:22" x14ac:dyDescent="0.2">
      <c r="A415" s="111"/>
      <c r="B415" s="54" t="s">
        <v>11</v>
      </c>
      <c r="C415" s="54" t="s">
        <v>2571</v>
      </c>
      <c r="D415" s="54" t="s">
        <v>1133</v>
      </c>
      <c r="E415" s="54"/>
      <c r="F415" s="54"/>
      <c r="G415" s="54" t="s">
        <v>2684</v>
      </c>
      <c r="H415" s="54" t="s">
        <v>1134</v>
      </c>
      <c r="I415" s="54" t="s">
        <v>13</v>
      </c>
      <c r="J415" s="54" t="s">
        <v>1026</v>
      </c>
      <c r="K415" s="54" t="s">
        <v>3557</v>
      </c>
      <c r="L415" s="54">
        <v>20015007</v>
      </c>
      <c r="M415" s="54">
        <v>11</v>
      </c>
      <c r="N415" s="55">
        <v>613.05600000000004</v>
      </c>
      <c r="O415" s="54" t="s">
        <v>6683</v>
      </c>
      <c r="P415" s="54">
        <v>240</v>
      </c>
      <c r="Q415" s="54">
        <v>120</v>
      </c>
      <c r="R415" s="54">
        <f t="shared" si="6"/>
        <v>120</v>
      </c>
      <c r="S415" s="55">
        <f>N415*(1+'PORCENTAJE ECONOMICO'!$D$12)*'PRODUCTOS PACTADOS POSITIVA'!R415</f>
        <v>73566.720000000001</v>
      </c>
      <c r="T415" s="48"/>
      <c r="V415" s="48"/>
    </row>
    <row r="416" spans="1:22" x14ac:dyDescent="0.2">
      <c r="A416" s="111"/>
      <c r="B416" s="54" t="s">
        <v>11</v>
      </c>
      <c r="C416" s="54" t="s">
        <v>2574</v>
      </c>
      <c r="D416" s="54" t="s">
        <v>3558</v>
      </c>
      <c r="E416" s="54"/>
      <c r="F416" s="54"/>
      <c r="G416" s="54" t="s">
        <v>2684</v>
      </c>
      <c r="H416" s="54" t="s">
        <v>3559</v>
      </c>
      <c r="I416" s="54" t="s">
        <v>13</v>
      </c>
      <c r="J416" s="54" t="s">
        <v>1026</v>
      </c>
      <c r="K416" s="54" t="s">
        <v>3560</v>
      </c>
      <c r="L416" s="54">
        <v>20015009</v>
      </c>
      <c r="M416" s="54">
        <v>11</v>
      </c>
      <c r="N416" s="55">
        <v>957.9</v>
      </c>
      <c r="O416" s="54" t="s">
        <v>6683</v>
      </c>
      <c r="P416" s="54">
        <v>690</v>
      </c>
      <c r="Q416" s="54">
        <v>90</v>
      </c>
      <c r="R416" s="54">
        <f t="shared" si="6"/>
        <v>90</v>
      </c>
      <c r="S416" s="55">
        <f>N416*(1+'PORCENTAJE ECONOMICO'!$D$12)*'PRODUCTOS PACTADOS POSITIVA'!R416</f>
        <v>86211</v>
      </c>
      <c r="T416" s="48"/>
      <c r="V416" s="48"/>
    </row>
    <row r="417" spans="1:22" x14ac:dyDescent="0.2">
      <c r="A417" s="111"/>
      <c r="B417" s="54" t="s">
        <v>11</v>
      </c>
      <c r="C417" s="54" t="s">
        <v>2536</v>
      </c>
      <c r="D417" s="54" t="s">
        <v>2537</v>
      </c>
      <c r="E417" s="54"/>
      <c r="F417" s="54"/>
      <c r="G417" s="54" t="s">
        <v>2503</v>
      </c>
      <c r="H417" s="54" t="s">
        <v>2538</v>
      </c>
      <c r="I417" s="54"/>
      <c r="J417" s="54" t="s">
        <v>548</v>
      </c>
      <c r="K417" s="54" t="s">
        <v>4631</v>
      </c>
      <c r="L417" s="54">
        <v>20015468</v>
      </c>
      <c r="M417" s="54">
        <v>1</v>
      </c>
      <c r="N417" s="55">
        <v>567.53</v>
      </c>
      <c r="O417" s="54" t="s">
        <v>6684</v>
      </c>
      <c r="P417" s="54">
        <v>2250</v>
      </c>
      <c r="Q417" s="54">
        <v>2340</v>
      </c>
      <c r="R417" s="54">
        <f t="shared" si="6"/>
        <v>2340</v>
      </c>
      <c r="S417" s="55">
        <f>N417*(1+'PORCENTAJE ECONOMICO'!$D$12)*'PRODUCTOS PACTADOS POSITIVA'!R417</f>
        <v>1328020.2</v>
      </c>
      <c r="T417" s="48"/>
      <c r="V417" s="48"/>
    </row>
    <row r="418" spans="1:22" x14ac:dyDescent="0.2">
      <c r="A418" s="111"/>
      <c r="B418" s="54" t="s">
        <v>11</v>
      </c>
      <c r="C418" s="54" t="s">
        <v>2838</v>
      </c>
      <c r="D418" s="54" t="s">
        <v>2839</v>
      </c>
      <c r="E418" s="54"/>
      <c r="F418" s="54"/>
      <c r="G418" s="54" t="s">
        <v>2503</v>
      </c>
      <c r="H418" s="54" t="s">
        <v>2840</v>
      </c>
      <c r="I418" s="54"/>
      <c r="J418" s="54" t="s">
        <v>164</v>
      </c>
      <c r="K418" s="54" t="s">
        <v>4632</v>
      </c>
      <c r="L418" s="54">
        <v>20015512</v>
      </c>
      <c r="M418" s="54">
        <v>6</v>
      </c>
      <c r="N418" s="55">
        <v>3042.62</v>
      </c>
      <c r="O418" s="54" t="s">
        <v>6681</v>
      </c>
      <c r="P418" s="54">
        <v>10</v>
      </c>
      <c r="Q418" s="54">
        <v>18</v>
      </c>
      <c r="R418" s="54">
        <f t="shared" si="6"/>
        <v>18</v>
      </c>
      <c r="S418" s="55">
        <f>N418*(1+'PORCENTAJE ECONOMICO'!$D$12)*'PRODUCTOS PACTADOS POSITIVA'!R418</f>
        <v>54767.159999999996</v>
      </c>
      <c r="T418" s="48"/>
      <c r="V418" s="48"/>
    </row>
    <row r="419" spans="1:22" x14ac:dyDescent="0.2">
      <c r="A419" s="111"/>
      <c r="B419" s="54" t="s">
        <v>11</v>
      </c>
      <c r="C419" s="54" t="s">
        <v>2923</v>
      </c>
      <c r="D419" s="54" t="s">
        <v>2924</v>
      </c>
      <c r="E419" s="54"/>
      <c r="F419" s="54"/>
      <c r="G419" s="54" t="s">
        <v>2503</v>
      </c>
      <c r="H419" s="54" t="s">
        <v>2925</v>
      </c>
      <c r="I419" s="54" t="s">
        <v>13</v>
      </c>
      <c r="J419" s="54" t="s">
        <v>456</v>
      </c>
      <c r="K419" s="54" t="s">
        <v>4633</v>
      </c>
      <c r="L419" s="54">
        <v>20015565</v>
      </c>
      <c r="M419" s="54">
        <v>21</v>
      </c>
      <c r="N419" s="55">
        <v>1193.77</v>
      </c>
      <c r="O419" s="54" t="s">
        <v>6681</v>
      </c>
      <c r="P419" s="54">
        <v>10</v>
      </c>
      <c r="Q419" s="54">
        <v>18</v>
      </c>
      <c r="R419" s="54">
        <f t="shared" si="6"/>
        <v>18</v>
      </c>
      <c r="S419" s="55">
        <f>N419*(1+'PORCENTAJE ECONOMICO'!$D$12)*'PRODUCTOS PACTADOS POSITIVA'!R419</f>
        <v>21487.86</v>
      </c>
      <c r="T419" s="48"/>
      <c r="V419" s="48"/>
    </row>
    <row r="420" spans="1:22" x14ac:dyDescent="0.2">
      <c r="A420" s="111"/>
      <c r="B420" s="54" t="s">
        <v>11</v>
      </c>
      <c r="C420" s="54" t="s">
        <v>2917</v>
      </c>
      <c r="D420" s="54" t="s">
        <v>2918</v>
      </c>
      <c r="E420" s="54"/>
      <c r="F420" s="54"/>
      <c r="G420" s="54" t="s">
        <v>2503</v>
      </c>
      <c r="H420" s="54" t="s">
        <v>2919</v>
      </c>
      <c r="I420" s="54" t="s">
        <v>13</v>
      </c>
      <c r="J420" s="54" t="s">
        <v>456</v>
      </c>
      <c r="K420" s="54" t="s">
        <v>4634</v>
      </c>
      <c r="L420" s="54">
        <v>20015567</v>
      </c>
      <c r="M420" s="54">
        <v>19</v>
      </c>
      <c r="N420" s="55">
        <v>2387.54</v>
      </c>
      <c r="O420" s="54" t="s">
        <v>6681</v>
      </c>
      <c r="P420" s="54">
        <v>10</v>
      </c>
      <c r="Q420" s="54">
        <v>16</v>
      </c>
      <c r="R420" s="54">
        <f t="shared" si="6"/>
        <v>16</v>
      </c>
      <c r="S420" s="55">
        <f>N420*(1+'PORCENTAJE ECONOMICO'!$D$12)*'PRODUCTOS PACTADOS POSITIVA'!R420</f>
        <v>38200.639999999999</v>
      </c>
      <c r="T420" s="48"/>
      <c r="V420" s="48"/>
    </row>
    <row r="421" spans="1:22" x14ac:dyDescent="0.2">
      <c r="A421" s="111"/>
      <c r="B421" s="54" t="s">
        <v>11</v>
      </c>
      <c r="C421" s="54" t="s">
        <v>2920</v>
      </c>
      <c r="D421" s="54" t="s">
        <v>2921</v>
      </c>
      <c r="E421" s="54"/>
      <c r="F421" s="54"/>
      <c r="G421" s="54" t="s">
        <v>2503</v>
      </c>
      <c r="H421" s="54" t="s">
        <v>2922</v>
      </c>
      <c r="I421" s="54" t="s">
        <v>13</v>
      </c>
      <c r="J421" s="54" t="s">
        <v>456</v>
      </c>
      <c r="K421" s="54" t="s">
        <v>4635</v>
      </c>
      <c r="L421" s="54">
        <v>20016323</v>
      </c>
      <c r="M421" s="54">
        <v>1</v>
      </c>
      <c r="N421" s="55">
        <v>37002.75</v>
      </c>
      <c r="O421" s="54" t="s">
        <v>6681</v>
      </c>
      <c r="P421" s="54">
        <v>10</v>
      </c>
      <c r="Q421" s="54">
        <v>10</v>
      </c>
      <c r="R421" s="54">
        <f t="shared" si="6"/>
        <v>10</v>
      </c>
      <c r="S421" s="55">
        <f>N421*(1+'PORCENTAJE ECONOMICO'!$D$12)*'PRODUCTOS PACTADOS POSITIVA'!R421</f>
        <v>370027.5</v>
      </c>
      <c r="T421" s="48"/>
      <c r="V421" s="48"/>
    </row>
    <row r="422" spans="1:22" x14ac:dyDescent="0.2">
      <c r="A422" s="111"/>
      <c r="B422" s="54" t="s">
        <v>11</v>
      </c>
      <c r="C422" s="54" t="s">
        <v>2991</v>
      </c>
      <c r="D422" s="54" t="s">
        <v>4203</v>
      </c>
      <c r="E422" s="54"/>
      <c r="F422" s="54"/>
      <c r="G422" s="54" t="s">
        <v>2684</v>
      </c>
      <c r="H422" s="54" t="s">
        <v>4204</v>
      </c>
      <c r="I422" s="54"/>
      <c r="J422" s="54" t="s">
        <v>179</v>
      </c>
      <c r="K422" s="54" t="s">
        <v>4636</v>
      </c>
      <c r="L422" s="54">
        <v>20017424</v>
      </c>
      <c r="M422" s="54">
        <v>19</v>
      </c>
      <c r="N422" s="55">
        <v>283.25</v>
      </c>
      <c r="O422" s="54"/>
      <c r="P422" s="54">
        <v>10</v>
      </c>
      <c r="Q422" s="54">
        <v>13</v>
      </c>
      <c r="R422" s="54">
        <f t="shared" si="6"/>
        <v>13</v>
      </c>
      <c r="S422" s="55">
        <f>N422*(1+'PORCENTAJE ECONOMICO'!$D$12)*'PRODUCTOS PACTADOS POSITIVA'!R422</f>
        <v>3682.25</v>
      </c>
      <c r="T422" s="48"/>
      <c r="V422" s="48"/>
    </row>
    <row r="423" spans="1:22" x14ac:dyDescent="0.2">
      <c r="A423" s="111"/>
      <c r="B423" s="54" t="s">
        <v>11</v>
      </c>
      <c r="C423" s="54" t="s">
        <v>3719</v>
      </c>
      <c r="D423" s="54" t="s">
        <v>3720</v>
      </c>
      <c r="E423" s="54"/>
      <c r="F423" s="54"/>
      <c r="G423" s="54" t="s">
        <v>2503</v>
      </c>
      <c r="H423" s="54" t="s">
        <v>3721</v>
      </c>
      <c r="I423" s="54"/>
      <c r="J423" s="54" t="s">
        <v>244</v>
      </c>
      <c r="K423" s="54">
        <v>20017916</v>
      </c>
      <c r="L423" s="54">
        <v>20017916</v>
      </c>
      <c r="M423" s="54"/>
      <c r="N423" s="55">
        <v>2389.6</v>
      </c>
      <c r="O423" s="54" t="s">
        <v>6689</v>
      </c>
      <c r="P423" s="54">
        <v>1862</v>
      </c>
      <c r="Q423" s="54">
        <v>1140</v>
      </c>
      <c r="R423" s="54">
        <f t="shared" si="6"/>
        <v>1140</v>
      </c>
      <c r="S423" s="55">
        <f>N423*(1+'PORCENTAJE ECONOMICO'!$D$12)*'PRODUCTOS PACTADOS POSITIVA'!R423</f>
        <v>2724144</v>
      </c>
      <c r="T423" s="48"/>
      <c r="V423" s="48"/>
    </row>
    <row r="424" spans="1:22" x14ac:dyDescent="0.2">
      <c r="A424" s="111"/>
      <c r="B424" s="54" t="s">
        <v>11</v>
      </c>
      <c r="C424" s="54" t="s">
        <v>3828</v>
      </c>
      <c r="D424" s="54" t="s">
        <v>3829</v>
      </c>
      <c r="E424" s="54"/>
      <c r="F424" s="54"/>
      <c r="G424" s="54" t="s">
        <v>2503</v>
      </c>
      <c r="H424" s="54" t="s">
        <v>679</v>
      </c>
      <c r="I424" s="54" t="s">
        <v>13</v>
      </c>
      <c r="J424" s="54" t="s">
        <v>279</v>
      </c>
      <c r="K424" s="54" t="s">
        <v>4637</v>
      </c>
      <c r="L424" s="54">
        <v>20018217</v>
      </c>
      <c r="M424" s="54">
        <v>1</v>
      </c>
      <c r="N424" s="55">
        <v>5925.59</v>
      </c>
      <c r="O424" s="54" t="s">
        <v>6682</v>
      </c>
      <c r="P424" s="54">
        <v>54</v>
      </c>
      <c r="Q424" s="54">
        <v>26</v>
      </c>
      <c r="R424" s="54">
        <f t="shared" si="6"/>
        <v>26</v>
      </c>
      <c r="S424" s="55">
        <f>N424*(1+'PORCENTAJE ECONOMICO'!$D$12)*'PRODUCTOS PACTADOS POSITIVA'!R424</f>
        <v>154065.34</v>
      </c>
      <c r="T424" s="48"/>
      <c r="V424" s="48"/>
    </row>
    <row r="425" spans="1:22" x14ac:dyDescent="0.2">
      <c r="A425" s="111"/>
      <c r="B425" s="54" t="s">
        <v>11</v>
      </c>
      <c r="C425" s="54" t="s">
        <v>3830</v>
      </c>
      <c r="D425" s="54" t="s">
        <v>3831</v>
      </c>
      <c r="E425" s="54"/>
      <c r="F425" s="54"/>
      <c r="G425" s="54" t="s">
        <v>2503</v>
      </c>
      <c r="H425" s="54" t="s">
        <v>3832</v>
      </c>
      <c r="I425" s="54" t="s">
        <v>13</v>
      </c>
      <c r="J425" s="54" t="s">
        <v>279</v>
      </c>
      <c r="K425" s="54" t="s">
        <v>4638</v>
      </c>
      <c r="L425" s="54">
        <v>20018219</v>
      </c>
      <c r="M425" s="54">
        <v>1</v>
      </c>
      <c r="N425" s="55">
        <v>10652.26</v>
      </c>
      <c r="O425" s="54" t="s">
        <v>6682</v>
      </c>
      <c r="P425" s="54">
        <v>30</v>
      </c>
      <c r="Q425" s="54">
        <v>22</v>
      </c>
      <c r="R425" s="54">
        <f t="shared" si="6"/>
        <v>22</v>
      </c>
      <c r="S425" s="55">
        <f>N425*(1+'PORCENTAJE ECONOMICO'!$D$12)*'PRODUCTOS PACTADOS POSITIVA'!R425</f>
        <v>234349.72</v>
      </c>
      <c r="T425" s="48"/>
      <c r="V425" s="48"/>
    </row>
    <row r="426" spans="1:22" x14ac:dyDescent="0.2">
      <c r="A426" s="111"/>
      <c r="B426" s="54" t="s">
        <v>11</v>
      </c>
      <c r="C426" s="54" t="s">
        <v>3331</v>
      </c>
      <c r="D426" s="54" t="s">
        <v>3946</v>
      </c>
      <c r="E426" s="54"/>
      <c r="F426" s="54"/>
      <c r="G426" s="54" t="s">
        <v>2684</v>
      </c>
      <c r="H426" s="54" t="s">
        <v>3947</v>
      </c>
      <c r="I426" s="54"/>
      <c r="J426" s="54" t="s">
        <v>381</v>
      </c>
      <c r="K426" s="54" t="s">
        <v>4639</v>
      </c>
      <c r="L426" s="54">
        <v>20018396</v>
      </c>
      <c r="M426" s="54">
        <v>24</v>
      </c>
      <c r="N426" s="55">
        <v>153.47</v>
      </c>
      <c r="O426" s="54" t="s">
        <v>6682</v>
      </c>
      <c r="P426" s="54">
        <v>10</v>
      </c>
      <c r="Q426" s="54">
        <v>17</v>
      </c>
      <c r="R426" s="54">
        <f t="shared" si="6"/>
        <v>17</v>
      </c>
      <c r="S426" s="55">
        <f>N426*(1+'PORCENTAJE ECONOMICO'!$D$12)*'PRODUCTOS PACTADOS POSITIVA'!R426</f>
        <v>2608.9899999999998</v>
      </c>
      <c r="T426" s="48"/>
      <c r="V426" s="48"/>
    </row>
    <row r="427" spans="1:22" x14ac:dyDescent="0.2">
      <c r="A427" s="111"/>
      <c r="B427" s="54" t="s">
        <v>11</v>
      </c>
      <c r="C427" s="54" t="s">
        <v>2601</v>
      </c>
      <c r="D427" s="54" t="s">
        <v>2602</v>
      </c>
      <c r="E427" s="54"/>
      <c r="F427" s="54"/>
      <c r="G427" s="54" t="s">
        <v>2503</v>
      </c>
      <c r="H427" s="54" t="s">
        <v>180</v>
      </c>
      <c r="I427" s="54" t="s">
        <v>13</v>
      </c>
      <c r="J427" s="54" t="s">
        <v>137</v>
      </c>
      <c r="K427" s="54" t="s">
        <v>4640</v>
      </c>
      <c r="L427" s="54">
        <v>20018741</v>
      </c>
      <c r="M427" s="54">
        <v>6</v>
      </c>
      <c r="N427" s="55">
        <v>1765.42</v>
      </c>
      <c r="O427" s="54" t="s">
        <v>6684</v>
      </c>
      <c r="P427" s="54">
        <v>33896</v>
      </c>
      <c r="Q427" s="54">
        <v>16650</v>
      </c>
      <c r="R427" s="54">
        <f t="shared" si="6"/>
        <v>16650</v>
      </c>
      <c r="S427" s="55">
        <f>N427*(1+'PORCENTAJE ECONOMICO'!$D$12)*'PRODUCTOS PACTADOS POSITIVA'!R427</f>
        <v>29394243</v>
      </c>
      <c r="T427" s="48"/>
      <c r="V427" s="48"/>
    </row>
    <row r="428" spans="1:22" x14ac:dyDescent="0.2">
      <c r="A428" s="111"/>
      <c r="B428" s="54" t="s">
        <v>11</v>
      </c>
      <c r="C428" s="54" t="s">
        <v>2660</v>
      </c>
      <c r="D428" s="54" t="s">
        <v>4218</v>
      </c>
      <c r="E428" s="54"/>
      <c r="F428" s="54"/>
      <c r="G428" s="54" t="s">
        <v>2684</v>
      </c>
      <c r="H428" s="54" t="s">
        <v>4220</v>
      </c>
      <c r="I428" s="54" t="s">
        <v>13</v>
      </c>
      <c r="J428" s="54" t="s">
        <v>747</v>
      </c>
      <c r="K428" s="54" t="s">
        <v>4641</v>
      </c>
      <c r="L428" s="54">
        <v>20018966</v>
      </c>
      <c r="M428" s="54">
        <v>1</v>
      </c>
      <c r="N428" s="55">
        <v>2781</v>
      </c>
      <c r="O428" s="54" t="s">
        <v>6682</v>
      </c>
      <c r="P428" s="54">
        <v>27</v>
      </c>
      <c r="Q428" s="54">
        <v>19</v>
      </c>
      <c r="R428" s="54">
        <f t="shared" si="6"/>
        <v>19</v>
      </c>
      <c r="S428" s="55">
        <f>N428*(1+'PORCENTAJE ECONOMICO'!$D$12)*'PRODUCTOS PACTADOS POSITIVA'!R428</f>
        <v>52839</v>
      </c>
      <c r="T428" s="48"/>
      <c r="V428" s="48"/>
    </row>
    <row r="429" spans="1:22" x14ac:dyDescent="0.2">
      <c r="A429" s="111"/>
      <c r="B429" s="54" t="s">
        <v>11</v>
      </c>
      <c r="C429" s="54" t="s">
        <v>3000</v>
      </c>
      <c r="D429" s="54" t="s">
        <v>4218</v>
      </c>
      <c r="E429" s="54"/>
      <c r="F429" s="54"/>
      <c r="G429" s="54" t="s">
        <v>2684</v>
      </c>
      <c r="H429" s="54" t="s">
        <v>4219</v>
      </c>
      <c r="I429" s="54" t="s">
        <v>13</v>
      </c>
      <c r="J429" s="54" t="s">
        <v>747</v>
      </c>
      <c r="K429" s="54" t="s">
        <v>4642</v>
      </c>
      <c r="L429" s="54">
        <v>20018967</v>
      </c>
      <c r="M429" s="54">
        <v>1</v>
      </c>
      <c r="N429" s="55">
        <v>3399</v>
      </c>
      <c r="O429" s="54" t="s">
        <v>6682</v>
      </c>
      <c r="P429" s="54">
        <v>14</v>
      </c>
      <c r="Q429" s="54">
        <v>3</v>
      </c>
      <c r="R429" s="54">
        <f t="shared" si="6"/>
        <v>3</v>
      </c>
      <c r="S429" s="55">
        <f>N429*(1+'PORCENTAJE ECONOMICO'!$D$12)*'PRODUCTOS PACTADOS POSITIVA'!R429</f>
        <v>10197</v>
      </c>
      <c r="T429" s="48"/>
      <c r="V429" s="48"/>
    </row>
    <row r="430" spans="1:22" x14ac:dyDescent="0.2">
      <c r="A430" s="111"/>
      <c r="B430" s="54" t="s">
        <v>11</v>
      </c>
      <c r="C430" s="54" t="s">
        <v>2577</v>
      </c>
      <c r="D430" s="54" t="s">
        <v>2578</v>
      </c>
      <c r="E430" s="54"/>
      <c r="F430" s="54"/>
      <c r="G430" s="54" t="s">
        <v>2503</v>
      </c>
      <c r="H430" s="54" t="s">
        <v>2579</v>
      </c>
      <c r="I430" s="54" t="s">
        <v>13</v>
      </c>
      <c r="J430" s="54" t="s">
        <v>612</v>
      </c>
      <c r="K430" s="54" t="s">
        <v>4643</v>
      </c>
      <c r="L430" s="54">
        <v>20019273</v>
      </c>
      <c r="M430" s="54">
        <v>2</v>
      </c>
      <c r="N430" s="55">
        <v>1089.74</v>
      </c>
      <c r="O430" s="54"/>
      <c r="P430" s="54"/>
      <c r="Q430" s="54">
        <v>9810</v>
      </c>
      <c r="R430" s="54">
        <f t="shared" si="6"/>
        <v>9810</v>
      </c>
      <c r="S430" s="55">
        <f>N430*(1+'PORCENTAJE ECONOMICO'!$D$12)*'PRODUCTOS PACTADOS POSITIVA'!R430</f>
        <v>10690349.4</v>
      </c>
      <c r="T430" s="48"/>
      <c r="V430" s="48"/>
    </row>
    <row r="431" spans="1:22" x14ac:dyDescent="0.2">
      <c r="A431" s="111"/>
      <c r="B431" s="54" t="s">
        <v>11</v>
      </c>
      <c r="C431" s="54" t="s">
        <v>3871</v>
      </c>
      <c r="D431" s="54" t="s">
        <v>3872</v>
      </c>
      <c r="E431" s="54"/>
      <c r="F431" s="54"/>
      <c r="G431" s="54" t="s">
        <v>2684</v>
      </c>
      <c r="H431" s="54" t="s">
        <v>3873</v>
      </c>
      <c r="I431" s="54"/>
      <c r="J431" s="54" t="s">
        <v>790</v>
      </c>
      <c r="K431" s="54" t="s">
        <v>4644</v>
      </c>
      <c r="L431" s="54">
        <v>20019337</v>
      </c>
      <c r="M431" s="54">
        <v>4</v>
      </c>
      <c r="N431" s="55">
        <v>5778.3</v>
      </c>
      <c r="O431" s="54" t="s">
        <v>6682</v>
      </c>
      <c r="P431" s="54">
        <v>67</v>
      </c>
      <c r="Q431" s="54">
        <v>12</v>
      </c>
      <c r="R431" s="54">
        <f t="shared" si="6"/>
        <v>12</v>
      </c>
      <c r="S431" s="55">
        <f>N431*(1+'PORCENTAJE ECONOMICO'!$D$12)*'PRODUCTOS PACTADOS POSITIVA'!R431</f>
        <v>69339.600000000006</v>
      </c>
      <c r="T431" s="48"/>
      <c r="V431" s="48"/>
    </row>
    <row r="432" spans="1:22" x14ac:dyDescent="0.2">
      <c r="A432" s="111"/>
      <c r="B432" s="54" t="s">
        <v>11</v>
      </c>
      <c r="C432" s="54" t="s">
        <v>3515</v>
      </c>
      <c r="D432" s="54" t="s">
        <v>3516</v>
      </c>
      <c r="E432" s="54"/>
      <c r="F432" s="54"/>
      <c r="G432" s="54" t="s">
        <v>2684</v>
      </c>
      <c r="H432" s="54" t="s">
        <v>3517</v>
      </c>
      <c r="I432" s="54" t="s">
        <v>13</v>
      </c>
      <c r="J432" s="54" t="s">
        <v>87</v>
      </c>
      <c r="K432" s="54" t="s">
        <v>3518</v>
      </c>
      <c r="L432" s="54">
        <v>20019360</v>
      </c>
      <c r="M432" s="54">
        <v>2</v>
      </c>
      <c r="N432" s="55">
        <v>669.5</v>
      </c>
      <c r="O432" s="54" t="s">
        <v>6683</v>
      </c>
      <c r="P432" s="54">
        <v>1237</v>
      </c>
      <c r="Q432" s="54">
        <v>1350</v>
      </c>
      <c r="R432" s="54">
        <f t="shared" si="6"/>
        <v>1350</v>
      </c>
      <c r="S432" s="55">
        <f>N432*(1+'PORCENTAJE ECONOMICO'!$D$12)*'PRODUCTOS PACTADOS POSITIVA'!R432</f>
        <v>903825</v>
      </c>
      <c r="T432" s="48"/>
      <c r="V432" s="48"/>
    </row>
    <row r="433" spans="1:22" x14ac:dyDescent="0.2">
      <c r="A433" s="111"/>
      <c r="B433" s="54" t="s">
        <v>11</v>
      </c>
      <c r="C433" s="54" t="s">
        <v>2574</v>
      </c>
      <c r="D433" s="54" t="s">
        <v>3157</v>
      </c>
      <c r="E433" s="54"/>
      <c r="F433" s="54"/>
      <c r="G433" s="54" t="s">
        <v>2503</v>
      </c>
      <c r="H433" s="54" t="s">
        <v>3158</v>
      </c>
      <c r="I433" s="54" t="s">
        <v>13</v>
      </c>
      <c r="J433" s="54" t="s">
        <v>1026</v>
      </c>
      <c r="K433" s="54" t="s">
        <v>3159</v>
      </c>
      <c r="L433" s="54">
        <v>20019446</v>
      </c>
      <c r="M433" s="54">
        <v>4</v>
      </c>
      <c r="N433" s="55">
        <v>1287.5</v>
      </c>
      <c r="O433" s="54" t="s">
        <v>6685</v>
      </c>
      <c r="P433" s="54">
        <v>180</v>
      </c>
      <c r="Q433" s="54">
        <v>351</v>
      </c>
      <c r="R433" s="54">
        <f t="shared" si="6"/>
        <v>351</v>
      </c>
      <c r="S433" s="55">
        <f>N433*(1+'PORCENTAJE ECONOMICO'!$D$12)*'PRODUCTOS PACTADOS POSITIVA'!R433</f>
        <v>451912.5</v>
      </c>
      <c r="T433" s="48"/>
      <c r="V433" s="48"/>
    </row>
    <row r="434" spans="1:22" x14ac:dyDescent="0.2">
      <c r="A434" s="111"/>
      <c r="B434" s="54" t="s">
        <v>11</v>
      </c>
      <c r="C434" s="54" t="s">
        <v>2648</v>
      </c>
      <c r="D434" s="54" t="s">
        <v>2649</v>
      </c>
      <c r="E434" s="54"/>
      <c r="F434" s="54"/>
      <c r="G434" s="54" t="s">
        <v>2503</v>
      </c>
      <c r="H434" s="54" t="s">
        <v>2650</v>
      </c>
      <c r="I434" s="54" t="s">
        <v>13</v>
      </c>
      <c r="J434" s="54" t="s">
        <v>778</v>
      </c>
      <c r="K434" s="54" t="s">
        <v>2651</v>
      </c>
      <c r="L434" s="54">
        <v>20019847</v>
      </c>
      <c r="M434" s="54">
        <v>1</v>
      </c>
      <c r="N434" s="55">
        <v>2575</v>
      </c>
      <c r="O434" s="54" t="s">
        <v>6688</v>
      </c>
      <c r="P434" s="54">
        <v>10</v>
      </c>
      <c r="Q434" s="54">
        <v>17</v>
      </c>
      <c r="R434" s="54">
        <f t="shared" si="6"/>
        <v>17</v>
      </c>
      <c r="S434" s="55">
        <f>N434*(1+'PORCENTAJE ECONOMICO'!$D$12)*'PRODUCTOS PACTADOS POSITIVA'!R434</f>
        <v>43775</v>
      </c>
      <c r="T434" s="48"/>
      <c r="V434" s="48"/>
    </row>
    <row r="435" spans="1:22" x14ac:dyDescent="0.2">
      <c r="A435" s="111"/>
      <c r="B435" s="54" t="s">
        <v>11</v>
      </c>
      <c r="C435" s="54" t="s">
        <v>2720</v>
      </c>
      <c r="D435" s="54" t="s">
        <v>2721</v>
      </c>
      <c r="E435" s="54"/>
      <c r="F435" s="54"/>
      <c r="G435" s="54" t="s">
        <v>2503</v>
      </c>
      <c r="H435" s="54" t="s">
        <v>2722</v>
      </c>
      <c r="I435" s="54" t="s">
        <v>13</v>
      </c>
      <c r="J435" s="54" t="s">
        <v>1452</v>
      </c>
      <c r="K435" s="54" t="s">
        <v>4645</v>
      </c>
      <c r="L435" s="54">
        <v>20019972</v>
      </c>
      <c r="M435" s="54">
        <v>4</v>
      </c>
      <c r="N435" s="55">
        <v>2359.73</v>
      </c>
      <c r="O435" s="54" t="s">
        <v>6681</v>
      </c>
      <c r="P435" s="54">
        <v>10</v>
      </c>
      <c r="Q435" s="54">
        <v>16</v>
      </c>
      <c r="R435" s="54">
        <f t="shared" si="6"/>
        <v>16</v>
      </c>
      <c r="S435" s="55">
        <f>N435*(1+'PORCENTAJE ECONOMICO'!$D$12)*'PRODUCTOS PACTADOS POSITIVA'!R435</f>
        <v>37755.68</v>
      </c>
      <c r="T435" s="48"/>
      <c r="V435" s="48"/>
    </row>
    <row r="436" spans="1:22" x14ac:dyDescent="0.2">
      <c r="A436" s="111"/>
      <c r="B436" s="54" t="s">
        <v>11</v>
      </c>
      <c r="C436" s="54" t="s">
        <v>2574</v>
      </c>
      <c r="D436" s="54" t="s">
        <v>3950</v>
      </c>
      <c r="E436" s="54"/>
      <c r="F436" s="54"/>
      <c r="G436" s="54" t="s">
        <v>2503</v>
      </c>
      <c r="H436" s="54" t="s">
        <v>3951</v>
      </c>
      <c r="I436" s="54" t="s">
        <v>13</v>
      </c>
      <c r="J436" s="54" t="s">
        <v>1026</v>
      </c>
      <c r="K436" s="54" t="s">
        <v>4646</v>
      </c>
      <c r="L436" s="54">
        <v>20019978</v>
      </c>
      <c r="M436" s="54">
        <v>2</v>
      </c>
      <c r="N436" s="55">
        <v>2278.36</v>
      </c>
      <c r="O436" s="54" t="s">
        <v>6682</v>
      </c>
      <c r="P436" s="54">
        <v>1710</v>
      </c>
      <c r="Q436" s="54">
        <v>3030</v>
      </c>
      <c r="R436" s="54">
        <f t="shared" si="6"/>
        <v>3030</v>
      </c>
      <c r="S436" s="55">
        <f>N436*(1+'PORCENTAJE ECONOMICO'!$D$12)*'PRODUCTOS PACTADOS POSITIVA'!R436</f>
        <v>6903430.8000000007</v>
      </c>
      <c r="T436" s="48"/>
      <c r="V436" s="48"/>
    </row>
    <row r="437" spans="1:22" x14ac:dyDescent="0.2">
      <c r="A437" s="111"/>
      <c r="B437" s="54" t="s">
        <v>11</v>
      </c>
      <c r="C437" s="54" t="s">
        <v>2571</v>
      </c>
      <c r="D437" s="54" t="s">
        <v>3948</v>
      </c>
      <c r="E437" s="54"/>
      <c r="F437" s="54"/>
      <c r="G437" s="54" t="s">
        <v>2503</v>
      </c>
      <c r="H437" s="54" t="s">
        <v>3949</v>
      </c>
      <c r="I437" s="54" t="s">
        <v>13</v>
      </c>
      <c r="J437" s="54" t="s">
        <v>1026</v>
      </c>
      <c r="K437" s="54" t="s">
        <v>4647</v>
      </c>
      <c r="L437" s="54">
        <v>20020048</v>
      </c>
      <c r="M437" s="54">
        <v>2</v>
      </c>
      <c r="N437" s="55">
        <v>1271.02</v>
      </c>
      <c r="O437" s="54" t="s">
        <v>6682</v>
      </c>
      <c r="P437" s="54">
        <v>2895</v>
      </c>
      <c r="Q437" s="54">
        <v>1350</v>
      </c>
      <c r="R437" s="54">
        <f t="shared" si="6"/>
        <v>1350</v>
      </c>
      <c r="S437" s="55">
        <f>N437*(1+'PORCENTAJE ECONOMICO'!$D$12)*'PRODUCTOS PACTADOS POSITIVA'!R437</f>
        <v>1715877</v>
      </c>
      <c r="T437" s="48"/>
      <c r="V437" s="48"/>
    </row>
    <row r="438" spans="1:22" x14ac:dyDescent="0.2">
      <c r="A438" s="111"/>
      <c r="B438" s="54" t="s">
        <v>11</v>
      </c>
      <c r="C438" s="54" t="s">
        <v>2956</v>
      </c>
      <c r="D438" s="54" t="s">
        <v>4133</v>
      </c>
      <c r="E438" s="54"/>
      <c r="F438" s="54"/>
      <c r="G438" s="54" t="s">
        <v>2684</v>
      </c>
      <c r="H438" s="54" t="s">
        <v>4135</v>
      </c>
      <c r="I438" s="54"/>
      <c r="J438" s="54" t="s">
        <v>313</v>
      </c>
      <c r="K438" s="54" t="s">
        <v>4648</v>
      </c>
      <c r="L438" s="54">
        <v>20020235</v>
      </c>
      <c r="M438" s="54">
        <v>3</v>
      </c>
      <c r="N438" s="55">
        <v>1998.2</v>
      </c>
      <c r="O438" s="54" t="s">
        <v>6682</v>
      </c>
      <c r="P438" s="54">
        <v>10</v>
      </c>
      <c r="Q438" s="54">
        <v>16</v>
      </c>
      <c r="R438" s="54">
        <f t="shared" si="6"/>
        <v>16</v>
      </c>
      <c r="S438" s="55">
        <f>N438*(1+'PORCENTAJE ECONOMICO'!$D$12)*'PRODUCTOS PACTADOS POSITIVA'!R438</f>
        <v>31971.200000000001</v>
      </c>
      <c r="T438" s="48"/>
      <c r="V438" s="48"/>
    </row>
    <row r="439" spans="1:22" x14ac:dyDescent="0.2">
      <c r="A439" s="111"/>
      <c r="B439" s="54" t="s">
        <v>11</v>
      </c>
      <c r="C439" s="54" t="s">
        <v>3355</v>
      </c>
      <c r="D439" s="54" t="s">
        <v>531</v>
      </c>
      <c r="E439" s="54"/>
      <c r="F439" s="54"/>
      <c r="G439" s="54" t="s">
        <v>2503</v>
      </c>
      <c r="H439" s="54" t="s">
        <v>532</v>
      </c>
      <c r="I439" s="54" t="s">
        <v>13</v>
      </c>
      <c r="J439" s="54" t="s">
        <v>313</v>
      </c>
      <c r="K439" s="54" t="s">
        <v>4649</v>
      </c>
      <c r="L439" s="54">
        <v>20020401</v>
      </c>
      <c r="M439" s="54">
        <v>2</v>
      </c>
      <c r="N439" s="55">
        <v>19261</v>
      </c>
      <c r="O439" s="54" t="s">
        <v>6687</v>
      </c>
      <c r="P439" s="54">
        <v>154</v>
      </c>
      <c r="Q439" s="54">
        <v>94</v>
      </c>
      <c r="R439" s="54">
        <f t="shared" si="6"/>
        <v>94</v>
      </c>
      <c r="S439" s="55">
        <f>N439*(1+'PORCENTAJE ECONOMICO'!$D$12)*'PRODUCTOS PACTADOS POSITIVA'!R439</f>
        <v>1810534</v>
      </c>
      <c r="T439" s="48"/>
      <c r="V439" s="48"/>
    </row>
    <row r="440" spans="1:22" x14ac:dyDescent="0.2">
      <c r="A440" s="111"/>
      <c r="B440" s="54" t="s">
        <v>11</v>
      </c>
      <c r="C440" s="54" t="s">
        <v>3497</v>
      </c>
      <c r="D440" s="54" t="s">
        <v>4254</v>
      </c>
      <c r="E440" s="54"/>
      <c r="F440" s="54"/>
      <c r="G440" s="54" t="s">
        <v>2503</v>
      </c>
      <c r="H440" s="54" t="s">
        <v>4255</v>
      </c>
      <c r="I440" s="54" t="s">
        <v>13</v>
      </c>
      <c r="J440" s="54" t="s">
        <v>22</v>
      </c>
      <c r="K440" s="54" t="s">
        <v>4650</v>
      </c>
      <c r="L440" s="54">
        <v>20020744</v>
      </c>
      <c r="M440" s="54">
        <v>14</v>
      </c>
      <c r="N440" s="55">
        <v>930.09</v>
      </c>
      <c r="O440" s="54" t="s">
        <v>6682</v>
      </c>
      <c r="P440" s="54">
        <v>120</v>
      </c>
      <c r="Q440" s="54">
        <v>450</v>
      </c>
      <c r="R440" s="54">
        <f t="shared" si="6"/>
        <v>450</v>
      </c>
      <c r="S440" s="55">
        <f>N440*(1+'PORCENTAJE ECONOMICO'!$D$12)*'PRODUCTOS PACTADOS POSITIVA'!R440</f>
        <v>418540.5</v>
      </c>
      <c r="T440" s="48"/>
      <c r="V440" s="48"/>
    </row>
    <row r="441" spans="1:22" x14ac:dyDescent="0.2">
      <c r="A441" s="111"/>
      <c r="B441" s="54" t="s">
        <v>11</v>
      </c>
      <c r="C441" s="54" t="s">
        <v>3445</v>
      </c>
      <c r="D441" s="54" t="s">
        <v>3446</v>
      </c>
      <c r="E441" s="54"/>
      <c r="F441" s="54"/>
      <c r="G441" s="54" t="s">
        <v>2684</v>
      </c>
      <c r="H441" s="54" t="s">
        <v>3447</v>
      </c>
      <c r="I441" s="54"/>
      <c r="J441" s="54" t="s">
        <v>861</v>
      </c>
      <c r="K441" s="54" t="s">
        <v>3448</v>
      </c>
      <c r="L441" s="54">
        <v>20021554</v>
      </c>
      <c r="M441" s="54">
        <v>4</v>
      </c>
      <c r="N441" s="55">
        <v>412</v>
      </c>
      <c r="O441" s="54" t="s">
        <v>6686</v>
      </c>
      <c r="P441" s="54">
        <v>10</v>
      </c>
      <c r="Q441" s="54">
        <v>13</v>
      </c>
      <c r="R441" s="54">
        <f t="shared" si="6"/>
        <v>13</v>
      </c>
      <c r="S441" s="55">
        <f>N441*(1+'PORCENTAJE ECONOMICO'!$D$12)*'PRODUCTOS PACTADOS POSITIVA'!R441</f>
        <v>5356</v>
      </c>
      <c r="T441" s="48"/>
      <c r="V441" s="48"/>
    </row>
    <row r="442" spans="1:22" x14ac:dyDescent="0.2">
      <c r="A442" s="111"/>
      <c r="B442" s="54" t="s">
        <v>11</v>
      </c>
      <c r="C442" s="54" t="s">
        <v>3503</v>
      </c>
      <c r="D442" s="54" t="s">
        <v>4256</v>
      </c>
      <c r="E442" s="54"/>
      <c r="F442" s="54"/>
      <c r="G442" s="54" t="s">
        <v>2503</v>
      </c>
      <c r="H442" s="54" t="s">
        <v>498</v>
      </c>
      <c r="I442" s="54" t="s">
        <v>13</v>
      </c>
      <c r="J442" s="54" t="s">
        <v>22</v>
      </c>
      <c r="K442" s="54" t="s">
        <v>4651</v>
      </c>
      <c r="L442" s="54">
        <v>20022288</v>
      </c>
      <c r="M442" s="54">
        <v>13</v>
      </c>
      <c r="N442" s="55">
        <v>930.09</v>
      </c>
      <c r="O442" s="54"/>
      <c r="P442" s="54">
        <v>870</v>
      </c>
      <c r="Q442" s="54">
        <v>1891</v>
      </c>
      <c r="R442" s="54">
        <f t="shared" si="6"/>
        <v>1891</v>
      </c>
      <c r="S442" s="55">
        <f>N442*(1+'PORCENTAJE ECONOMICO'!$D$12)*'PRODUCTOS PACTADOS POSITIVA'!R442</f>
        <v>1758800.19</v>
      </c>
      <c r="T442" s="48"/>
      <c r="V442" s="48"/>
    </row>
    <row r="443" spans="1:22" x14ac:dyDescent="0.2">
      <c r="A443" s="111"/>
      <c r="B443" s="54" t="s">
        <v>11</v>
      </c>
      <c r="C443" s="54" t="s">
        <v>2640</v>
      </c>
      <c r="D443" s="54" t="s">
        <v>2641</v>
      </c>
      <c r="E443" s="54"/>
      <c r="F443" s="54"/>
      <c r="G443" s="54" t="s">
        <v>2503</v>
      </c>
      <c r="H443" s="54" t="s">
        <v>2642</v>
      </c>
      <c r="I443" s="54" t="s">
        <v>13</v>
      </c>
      <c r="J443" s="54" t="s">
        <v>125</v>
      </c>
      <c r="K443" s="54" t="s">
        <v>2643</v>
      </c>
      <c r="L443" s="54">
        <v>20023640</v>
      </c>
      <c r="M443" s="54">
        <v>1</v>
      </c>
      <c r="N443" s="55">
        <v>628.29999999999995</v>
      </c>
      <c r="O443" s="54" t="s">
        <v>6688</v>
      </c>
      <c r="P443" s="54">
        <v>10</v>
      </c>
      <c r="Q443" s="54">
        <v>17</v>
      </c>
      <c r="R443" s="54">
        <f t="shared" si="6"/>
        <v>17</v>
      </c>
      <c r="S443" s="55">
        <f>N443*(1+'PORCENTAJE ECONOMICO'!$D$12)*'PRODUCTOS PACTADOS POSITIVA'!R443</f>
        <v>10681.099999999999</v>
      </c>
      <c r="T443" s="48"/>
      <c r="V443" s="48"/>
    </row>
    <row r="444" spans="1:22" x14ac:dyDescent="0.2">
      <c r="A444" s="111"/>
      <c r="B444" s="54" t="s">
        <v>11</v>
      </c>
      <c r="C444" s="54" t="s">
        <v>4349</v>
      </c>
      <c r="D444" s="54" t="s">
        <v>4350</v>
      </c>
      <c r="E444" s="54"/>
      <c r="F444" s="54"/>
      <c r="G444" s="54" t="s">
        <v>2684</v>
      </c>
      <c r="H444" s="54" t="s">
        <v>4351</v>
      </c>
      <c r="I444" s="54" t="s">
        <v>13</v>
      </c>
      <c r="J444" s="54" t="s">
        <v>4332</v>
      </c>
      <c r="K444" s="54" t="s">
        <v>4652</v>
      </c>
      <c r="L444" s="54">
        <v>20023920</v>
      </c>
      <c r="M444" s="54">
        <v>6</v>
      </c>
      <c r="N444" s="55">
        <v>2199.0500000000002</v>
      </c>
      <c r="O444" s="54" t="s">
        <v>6682</v>
      </c>
      <c r="P444" s="54">
        <v>2445</v>
      </c>
      <c r="Q444" s="54">
        <v>1904</v>
      </c>
      <c r="R444" s="54">
        <f t="shared" si="6"/>
        <v>1904</v>
      </c>
      <c r="S444" s="55">
        <f>N444*(1+'PORCENTAJE ECONOMICO'!$D$12)*'PRODUCTOS PACTADOS POSITIVA'!R444</f>
        <v>4186991.2</v>
      </c>
      <c r="T444" s="48"/>
      <c r="V444" s="48"/>
    </row>
    <row r="445" spans="1:22" x14ac:dyDescent="0.2">
      <c r="A445" s="111"/>
      <c r="B445" s="54" t="s">
        <v>11</v>
      </c>
      <c r="C445" s="54" t="s">
        <v>2832</v>
      </c>
      <c r="D445" s="54" t="s">
        <v>943</v>
      </c>
      <c r="E445" s="54"/>
      <c r="F445" s="54"/>
      <c r="G445" s="54" t="s">
        <v>2503</v>
      </c>
      <c r="H445" s="54" t="s">
        <v>944</v>
      </c>
      <c r="I445" s="54" t="s">
        <v>13</v>
      </c>
      <c r="J445" s="54" t="s">
        <v>945</v>
      </c>
      <c r="K445" s="54" t="s">
        <v>4653</v>
      </c>
      <c r="L445" s="54">
        <v>20024252</v>
      </c>
      <c r="M445" s="54">
        <v>5</v>
      </c>
      <c r="N445" s="55">
        <v>2873.7</v>
      </c>
      <c r="O445" s="54" t="s">
        <v>6681</v>
      </c>
      <c r="P445" s="54">
        <v>360</v>
      </c>
      <c r="Q445" s="54">
        <v>300</v>
      </c>
      <c r="R445" s="54">
        <f t="shared" si="6"/>
        <v>300</v>
      </c>
      <c r="S445" s="55">
        <f>N445*(1+'PORCENTAJE ECONOMICO'!$D$12)*'PRODUCTOS PACTADOS POSITIVA'!R445</f>
        <v>862110</v>
      </c>
      <c r="T445" s="48"/>
      <c r="V445" s="48"/>
    </row>
    <row r="446" spans="1:22" x14ac:dyDescent="0.2">
      <c r="A446" s="111"/>
      <c r="B446" s="54" t="s">
        <v>11</v>
      </c>
      <c r="C446" s="54" t="s">
        <v>3079</v>
      </c>
      <c r="D446" s="54" t="s">
        <v>3080</v>
      </c>
      <c r="E446" s="54"/>
      <c r="F446" s="54"/>
      <c r="G446" s="54" t="s">
        <v>2503</v>
      </c>
      <c r="H446" s="54" t="s">
        <v>3081</v>
      </c>
      <c r="I446" s="54" t="s">
        <v>13</v>
      </c>
      <c r="J446" s="54" t="s">
        <v>3082</v>
      </c>
      <c r="K446" s="54" t="s">
        <v>4654</v>
      </c>
      <c r="L446" s="54">
        <v>20024521</v>
      </c>
      <c r="M446" s="54">
        <v>24</v>
      </c>
      <c r="N446" s="55">
        <v>956.87</v>
      </c>
      <c r="O446" s="54" t="s">
        <v>6681</v>
      </c>
      <c r="P446" s="54">
        <v>10</v>
      </c>
      <c r="Q446" s="54">
        <v>14</v>
      </c>
      <c r="R446" s="54">
        <f t="shared" si="6"/>
        <v>14</v>
      </c>
      <c r="S446" s="55">
        <f>N446*(1+'PORCENTAJE ECONOMICO'!$D$12)*'PRODUCTOS PACTADOS POSITIVA'!R446</f>
        <v>13396.18</v>
      </c>
      <c r="T446" s="48"/>
      <c r="V446" s="48"/>
    </row>
    <row r="447" spans="1:22" x14ac:dyDescent="0.2">
      <c r="A447" s="111"/>
      <c r="B447" s="54" t="s">
        <v>11</v>
      </c>
      <c r="C447" s="54" t="s">
        <v>2577</v>
      </c>
      <c r="D447" s="54" t="s">
        <v>2853</v>
      </c>
      <c r="E447" s="54"/>
      <c r="F447" s="54"/>
      <c r="G447" s="54" t="s">
        <v>2503</v>
      </c>
      <c r="H447" s="54" t="s">
        <v>2854</v>
      </c>
      <c r="I447" s="54" t="s">
        <v>13</v>
      </c>
      <c r="J447" s="54" t="s">
        <v>612</v>
      </c>
      <c r="K447" s="54" t="s">
        <v>4655</v>
      </c>
      <c r="L447" s="54">
        <v>20025075</v>
      </c>
      <c r="M447" s="54">
        <v>3</v>
      </c>
      <c r="N447" s="55">
        <v>495.43</v>
      </c>
      <c r="O447" s="54"/>
      <c r="P447" s="54">
        <v>2096</v>
      </c>
      <c r="Q447" s="54">
        <v>1200</v>
      </c>
      <c r="R447" s="54">
        <f t="shared" si="6"/>
        <v>1200</v>
      </c>
      <c r="S447" s="55">
        <f>N447*(1+'PORCENTAJE ECONOMICO'!$D$12)*'PRODUCTOS PACTADOS POSITIVA'!R447</f>
        <v>594516</v>
      </c>
      <c r="T447" s="48"/>
      <c r="V447" s="48"/>
    </row>
    <row r="448" spans="1:22" x14ac:dyDescent="0.2">
      <c r="A448" s="111"/>
      <c r="B448" s="54" t="s">
        <v>11</v>
      </c>
      <c r="C448" s="54" t="s">
        <v>2851</v>
      </c>
      <c r="D448" s="54" t="s">
        <v>841</v>
      </c>
      <c r="E448" s="54"/>
      <c r="F448" s="54"/>
      <c r="G448" s="54" t="s">
        <v>2503</v>
      </c>
      <c r="H448" s="54" t="s">
        <v>2852</v>
      </c>
      <c r="I448" s="54" t="s">
        <v>13</v>
      </c>
      <c r="J448" s="54" t="s">
        <v>592</v>
      </c>
      <c r="K448" s="54" t="s">
        <v>4656</v>
      </c>
      <c r="L448" s="54">
        <v>20025076</v>
      </c>
      <c r="M448" s="54">
        <v>3</v>
      </c>
      <c r="N448" s="55">
        <v>437.75</v>
      </c>
      <c r="O448" s="54" t="s">
        <v>6681</v>
      </c>
      <c r="P448" s="54">
        <v>1666</v>
      </c>
      <c r="Q448" s="54">
        <v>420</v>
      </c>
      <c r="R448" s="54">
        <f t="shared" si="6"/>
        <v>420</v>
      </c>
      <c r="S448" s="55">
        <f>N448*(1+'PORCENTAJE ECONOMICO'!$D$12)*'PRODUCTOS PACTADOS POSITIVA'!R448</f>
        <v>183855</v>
      </c>
      <c r="T448" s="48"/>
      <c r="V448" s="48"/>
    </row>
    <row r="449" spans="1:22" x14ac:dyDescent="0.2">
      <c r="A449" s="111"/>
      <c r="B449" s="54" t="s">
        <v>11</v>
      </c>
      <c r="C449" s="54" t="s">
        <v>3992</v>
      </c>
      <c r="D449" s="54" t="s">
        <v>3993</v>
      </c>
      <c r="E449" s="54"/>
      <c r="F449" s="54"/>
      <c r="G449" s="54" t="s">
        <v>2503</v>
      </c>
      <c r="H449" s="54" t="s">
        <v>1214</v>
      </c>
      <c r="I449" s="54" t="s">
        <v>13</v>
      </c>
      <c r="J449" s="54" t="s">
        <v>1215</v>
      </c>
      <c r="K449" s="54" t="s">
        <v>4657</v>
      </c>
      <c r="L449" s="54">
        <v>20026026</v>
      </c>
      <c r="M449" s="54">
        <v>1</v>
      </c>
      <c r="N449" s="55">
        <v>3994.34</v>
      </c>
      <c r="O449" s="54" t="s">
        <v>6682</v>
      </c>
      <c r="P449" s="54">
        <v>60</v>
      </c>
      <c r="Q449" s="54">
        <v>180</v>
      </c>
      <c r="R449" s="54">
        <f t="shared" si="6"/>
        <v>180</v>
      </c>
      <c r="S449" s="55">
        <f>N449*(1+'PORCENTAJE ECONOMICO'!$D$12)*'PRODUCTOS PACTADOS POSITIVA'!R449</f>
        <v>718981.20000000007</v>
      </c>
      <c r="T449" s="48"/>
      <c r="V449" s="48"/>
    </row>
    <row r="450" spans="1:22" x14ac:dyDescent="0.2">
      <c r="A450" s="111"/>
      <c r="B450" s="54" t="s">
        <v>11</v>
      </c>
      <c r="C450" s="54" t="s">
        <v>2656</v>
      </c>
      <c r="D450" s="54" t="s">
        <v>4210</v>
      </c>
      <c r="E450" s="54"/>
      <c r="F450" s="54"/>
      <c r="G450" s="54" t="s">
        <v>2503</v>
      </c>
      <c r="H450" s="54" t="s">
        <v>852</v>
      </c>
      <c r="I450" s="54" t="s">
        <v>13</v>
      </c>
      <c r="J450" s="54" t="s">
        <v>573</v>
      </c>
      <c r="K450" s="54" t="s">
        <v>4658</v>
      </c>
      <c r="L450" s="54">
        <v>20026100</v>
      </c>
      <c r="M450" s="54">
        <v>2</v>
      </c>
      <c r="N450" s="55">
        <v>17274.13</v>
      </c>
      <c r="O450" s="54"/>
      <c r="P450" s="54">
        <v>34</v>
      </c>
      <c r="Q450" s="54">
        <v>13</v>
      </c>
      <c r="R450" s="54">
        <f t="shared" si="6"/>
        <v>13</v>
      </c>
      <c r="S450" s="55">
        <f>N450*(1+'PORCENTAJE ECONOMICO'!$D$12)*'PRODUCTOS PACTADOS POSITIVA'!R450</f>
        <v>224563.69</v>
      </c>
      <c r="T450" s="48"/>
      <c r="V450" s="48"/>
    </row>
    <row r="451" spans="1:22" x14ac:dyDescent="0.2">
      <c r="A451" s="111"/>
      <c r="B451" s="54" t="s">
        <v>11</v>
      </c>
      <c r="C451" s="54" t="s">
        <v>2938</v>
      </c>
      <c r="D451" s="54" t="s">
        <v>4108</v>
      </c>
      <c r="E451" s="54"/>
      <c r="F451" s="54"/>
      <c r="G451" s="54" t="s">
        <v>2684</v>
      </c>
      <c r="H451" s="54" t="s">
        <v>4109</v>
      </c>
      <c r="I451" s="54" t="s">
        <v>13</v>
      </c>
      <c r="J451" s="54" t="s">
        <v>678</v>
      </c>
      <c r="K451" s="54" t="s">
        <v>4659</v>
      </c>
      <c r="L451" s="54">
        <v>20027702</v>
      </c>
      <c r="M451" s="54">
        <v>31</v>
      </c>
      <c r="N451" s="55">
        <v>51.5</v>
      </c>
      <c r="O451" s="54" t="s">
        <v>6682</v>
      </c>
      <c r="P451" s="54">
        <v>10</v>
      </c>
      <c r="Q451" s="54">
        <v>13</v>
      </c>
      <c r="R451" s="54">
        <f t="shared" si="6"/>
        <v>13</v>
      </c>
      <c r="S451" s="55">
        <f>N451*(1+'PORCENTAJE ECONOMICO'!$D$12)*'PRODUCTOS PACTADOS POSITIVA'!R451</f>
        <v>669.5</v>
      </c>
      <c r="T451" s="48"/>
      <c r="V451" s="48"/>
    </row>
    <row r="452" spans="1:22" x14ac:dyDescent="0.2">
      <c r="A452" s="111"/>
      <c r="B452" s="54" t="s">
        <v>11</v>
      </c>
      <c r="C452" s="54" t="s">
        <v>2687</v>
      </c>
      <c r="D452" s="54" t="s">
        <v>3748</v>
      </c>
      <c r="E452" s="54"/>
      <c r="F452" s="54"/>
      <c r="G452" s="54" t="s">
        <v>2684</v>
      </c>
      <c r="H452" s="54" t="s">
        <v>3749</v>
      </c>
      <c r="I452" s="54" t="s">
        <v>13</v>
      </c>
      <c r="J452" s="54" t="s">
        <v>16</v>
      </c>
      <c r="K452" s="54" t="s">
        <v>4660</v>
      </c>
      <c r="L452" s="54">
        <v>20028484</v>
      </c>
      <c r="M452" s="54">
        <v>16</v>
      </c>
      <c r="N452" s="55">
        <v>185.4</v>
      </c>
      <c r="O452" s="54" t="s">
        <v>6682</v>
      </c>
      <c r="P452" s="54">
        <v>419948</v>
      </c>
      <c r="Q452" s="54">
        <v>284662</v>
      </c>
      <c r="R452" s="54">
        <f t="shared" si="6"/>
        <v>284662</v>
      </c>
      <c r="S452" s="55">
        <f>N452*(1+'PORCENTAJE ECONOMICO'!$D$12)*'PRODUCTOS PACTADOS POSITIVA'!R452</f>
        <v>52776334.800000004</v>
      </c>
      <c r="T452" s="48"/>
      <c r="V452" s="48"/>
    </row>
    <row r="453" spans="1:22" x14ac:dyDescent="0.2">
      <c r="A453" s="111"/>
      <c r="B453" s="54" t="s">
        <v>11</v>
      </c>
      <c r="C453" s="54" t="s">
        <v>2845</v>
      </c>
      <c r="D453" s="54" t="s">
        <v>1058</v>
      </c>
      <c r="E453" s="54"/>
      <c r="F453" s="54"/>
      <c r="G453" s="54" t="s">
        <v>2503</v>
      </c>
      <c r="H453" s="54" t="s">
        <v>1059</v>
      </c>
      <c r="I453" s="54" t="s">
        <v>13</v>
      </c>
      <c r="J453" s="54" t="s">
        <v>164</v>
      </c>
      <c r="K453" s="54" t="s">
        <v>3455</v>
      </c>
      <c r="L453" s="54">
        <v>20028539</v>
      </c>
      <c r="M453" s="54">
        <v>1</v>
      </c>
      <c r="N453" s="55">
        <v>1627.4</v>
      </c>
      <c r="O453" s="54" t="s">
        <v>6686</v>
      </c>
      <c r="P453" s="54">
        <v>260</v>
      </c>
      <c r="Q453" s="54">
        <v>90</v>
      </c>
      <c r="R453" s="54">
        <f t="shared" si="6"/>
        <v>90</v>
      </c>
      <c r="S453" s="55">
        <f>N453*(1+'PORCENTAJE ECONOMICO'!$D$12)*'PRODUCTOS PACTADOS POSITIVA'!R453</f>
        <v>146466</v>
      </c>
      <c r="T453" s="48"/>
      <c r="V453" s="48"/>
    </row>
    <row r="454" spans="1:22" x14ac:dyDescent="0.2">
      <c r="A454" s="111"/>
      <c r="B454" s="54" t="s">
        <v>11</v>
      </c>
      <c r="C454" s="54" t="s">
        <v>2845</v>
      </c>
      <c r="D454" s="54" t="s">
        <v>3345</v>
      </c>
      <c r="E454" s="54"/>
      <c r="F454" s="54"/>
      <c r="G454" s="54" t="s">
        <v>2503</v>
      </c>
      <c r="H454" s="54" t="s">
        <v>621</v>
      </c>
      <c r="I454" s="54" t="s">
        <v>13</v>
      </c>
      <c r="J454" s="54" t="s">
        <v>313</v>
      </c>
      <c r="K454" s="54" t="s">
        <v>4661</v>
      </c>
      <c r="L454" s="54">
        <v>20028544</v>
      </c>
      <c r="M454" s="54">
        <v>3</v>
      </c>
      <c r="N454" s="55">
        <v>2317.5</v>
      </c>
      <c r="O454" s="54" t="s">
        <v>6687</v>
      </c>
      <c r="P454" s="54">
        <v>1050</v>
      </c>
      <c r="Q454" s="54">
        <v>742</v>
      </c>
      <c r="R454" s="54">
        <f t="shared" si="6"/>
        <v>742</v>
      </c>
      <c r="S454" s="55">
        <f>N454*(1+'PORCENTAJE ECONOMICO'!$D$12)*'PRODUCTOS PACTADOS POSITIVA'!R454</f>
        <v>1719585</v>
      </c>
      <c r="T454" s="48"/>
      <c r="V454" s="48"/>
    </row>
    <row r="455" spans="1:22" x14ac:dyDescent="0.2">
      <c r="A455" s="111"/>
      <c r="B455" s="54" t="s">
        <v>11</v>
      </c>
      <c r="C455" s="54" t="s">
        <v>3122</v>
      </c>
      <c r="D455" s="54" t="s">
        <v>3539</v>
      </c>
      <c r="E455" s="54"/>
      <c r="F455" s="54"/>
      <c r="G455" s="54" t="s">
        <v>2684</v>
      </c>
      <c r="H455" s="54" t="s">
        <v>3540</v>
      </c>
      <c r="I455" s="54" t="s">
        <v>13</v>
      </c>
      <c r="J455" s="54" t="s">
        <v>75</v>
      </c>
      <c r="K455" s="54" t="s">
        <v>3541</v>
      </c>
      <c r="L455" s="54">
        <v>20028796</v>
      </c>
      <c r="M455" s="54">
        <v>4</v>
      </c>
      <c r="N455" s="55">
        <v>293.55</v>
      </c>
      <c r="O455" s="54" t="s">
        <v>6683</v>
      </c>
      <c r="P455" s="54">
        <v>10</v>
      </c>
      <c r="Q455" s="54">
        <v>13</v>
      </c>
      <c r="R455" s="54">
        <f t="shared" ref="R455:R518" si="7">AVERAGE(Q455:Q455)</f>
        <v>13</v>
      </c>
      <c r="S455" s="55">
        <f>N455*(1+'PORCENTAJE ECONOMICO'!$D$12)*'PRODUCTOS PACTADOS POSITIVA'!R455</f>
        <v>3816.15</v>
      </c>
      <c r="T455" s="48"/>
      <c r="V455" s="48"/>
    </row>
    <row r="456" spans="1:22" x14ac:dyDescent="0.2">
      <c r="A456" s="111"/>
      <c r="B456" s="54" t="s">
        <v>11</v>
      </c>
      <c r="C456" s="54" t="s">
        <v>2571</v>
      </c>
      <c r="D456" s="54" t="s">
        <v>2572</v>
      </c>
      <c r="E456" s="54"/>
      <c r="F456" s="54"/>
      <c r="G456" s="54" t="s">
        <v>2503</v>
      </c>
      <c r="H456" s="54" t="s">
        <v>2573</v>
      </c>
      <c r="I456" s="54" t="s">
        <v>13</v>
      </c>
      <c r="J456" s="54" t="s">
        <v>1026</v>
      </c>
      <c r="K456" s="54" t="s">
        <v>4662</v>
      </c>
      <c r="L456" s="54">
        <v>20028812</v>
      </c>
      <c r="M456" s="54">
        <v>2</v>
      </c>
      <c r="N456" s="55">
        <v>1188.6199999999999</v>
      </c>
      <c r="O456" s="54" t="s">
        <v>6684</v>
      </c>
      <c r="P456" s="54">
        <v>10</v>
      </c>
      <c r="Q456" s="54">
        <v>11</v>
      </c>
      <c r="R456" s="54">
        <f t="shared" si="7"/>
        <v>11</v>
      </c>
      <c r="S456" s="55">
        <f>N456*(1+'PORCENTAJE ECONOMICO'!$D$12)*'PRODUCTOS PACTADOS POSITIVA'!R456</f>
        <v>13074.82</v>
      </c>
      <c r="T456" s="48"/>
      <c r="V456" s="48"/>
    </row>
    <row r="457" spans="1:22" x14ac:dyDescent="0.2">
      <c r="A457" s="111"/>
      <c r="B457" s="54" t="s">
        <v>11</v>
      </c>
      <c r="C457" s="54" t="s">
        <v>2574</v>
      </c>
      <c r="D457" s="54" t="s">
        <v>2575</v>
      </c>
      <c r="E457" s="54"/>
      <c r="F457" s="54"/>
      <c r="G457" s="54" t="s">
        <v>2503</v>
      </c>
      <c r="H457" s="54" t="s">
        <v>2576</v>
      </c>
      <c r="I457" s="54" t="s">
        <v>13</v>
      </c>
      <c r="J457" s="54" t="s">
        <v>1026</v>
      </c>
      <c r="K457" s="54" t="s">
        <v>4663</v>
      </c>
      <c r="L457" s="54">
        <v>20029019</v>
      </c>
      <c r="M457" s="54">
        <v>1</v>
      </c>
      <c r="N457" s="55">
        <v>2377.2399999999998</v>
      </c>
      <c r="O457" s="54" t="s">
        <v>6684</v>
      </c>
      <c r="P457" s="54">
        <v>10</v>
      </c>
      <c r="Q457" s="54">
        <v>15</v>
      </c>
      <c r="R457" s="54">
        <f t="shared" si="7"/>
        <v>15</v>
      </c>
      <c r="S457" s="55">
        <f>N457*(1+'PORCENTAJE ECONOMICO'!$D$12)*'PRODUCTOS PACTADOS POSITIVA'!R457</f>
        <v>35658.6</v>
      </c>
      <c r="T457" s="48"/>
      <c r="V457" s="48"/>
    </row>
    <row r="458" spans="1:22" x14ac:dyDescent="0.2">
      <c r="A458" s="111"/>
      <c r="B458" s="54" t="s">
        <v>11</v>
      </c>
      <c r="C458" s="54" t="s">
        <v>2800</v>
      </c>
      <c r="D458" s="54" t="s">
        <v>3914</v>
      </c>
      <c r="E458" s="54"/>
      <c r="F458" s="54"/>
      <c r="G458" s="54" t="s">
        <v>2503</v>
      </c>
      <c r="H458" s="54" t="s">
        <v>614</v>
      </c>
      <c r="I458" s="54" t="s">
        <v>13</v>
      </c>
      <c r="J458" s="54" t="s">
        <v>553</v>
      </c>
      <c r="K458" s="54" t="s">
        <v>4664</v>
      </c>
      <c r="L458" s="54">
        <v>20031393</v>
      </c>
      <c r="M458" s="54">
        <v>1</v>
      </c>
      <c r="N458" s="55">
        <v>13261.25</v>
      </c>
      <c r="O458" s="54" t="s">
        <v>6682</v>
      </c>
      <c r="P458" s="54">
        <v>26</v>
      </c>
      <c r="Q458" s="54">
        <v>37</v>
      </c>
      <c r="R458" s="54">
        <f t="shared" si="7"/>
        <v>37</v>
      </c>
      <c r="S458" s="55">
        <f>N458*(1+'PORCENTAJE ECONOMICO'!$D$12)*'PRODUCTOS PACTADOS POSITIVA'!R458</f>
        <v>490666.25</v>
      </c>
      <c r="T458" s="48"/>
      <c r="V458" s="48"/>
    </row>
    <row r="459" spans="1:22" x14ac:dyDescent="0.2">
      <c r="A459" s="111"/>
      <c r="B459" s="54" t="s">
        <v>11</v>
      </c>
      <c r="C459" s="54" t="s">
        <v>2848</v>
      </c>
      <c r="D459" s="54" t="s">
        <v>3346</v>
      </c>
      <c r="E459" s="54"/>
      <c r="F459" s="54"/>
      <c r="G459" s="54" t="s">
        <v>2503</v>
      </c>
      <c r="H459" s="54" t="s">
        <v>1291</v>
      </c>
      <c r="I459" s="54" t="s">
        <v>13</v>
      </c>
      <c r="J459" s="54" t="s">
        <v>1292</v>
      </c>
      <c r="K459" s="54" t="s">
        <v>4665</v>
      </c>
      <c r="L459" s="54">
        <v>20031866</v>
      </c>
      <c r="M459" s="54">
        <v>3</v>
      </c>
      <c r="N459" s="55">
        <v>1905.5</v>
      </c>
      <c r="O459" s="54" t="s">
        <v>6687</v>
      </c>
      <c r="P459" s="54">
        <v>10</v>
      </c>
      <c r="Q459" s="54">
        <v>60</v>
      </c>
      <c r="R459" s="54">
        <f t="shared" si="7"/>
        <v>60</v>
      </c>
      <c r="S459" s="55">
        <f>N459*(1+'PORCENTAJE ECONOMICO'!$D$12)*'PRODUCTOS PACTADOS POSITIVA'!R459</f>
        <v>114330</v>
      </c>
      <c r="T459" s="48"/>
      <c r="V459" s="48"/>
    </row>
    <row r="460" spans="1:22" x14ac:dyDescent="0.2">
      <c r="A460" s="111"/>
      <c r="B460" s="54" t="s">
        <v>11</v>
      </c>
      <c r="C460" s="54" t="s">
        <v>4355</v>
      </c>
      <c r="D460" s="54" t="s">
        <v>4356</v>
      </c>
      <c r="E460" s="54"/>
      <c r="F460" s="54"/>
      <c r="G460" s="54" t="s">
        <v>2684</v>
      </c>
      <c r="H460" s="54" t="s">
        <v>4357</v>
      </c>
      <c r="I460" s="54" t="s">
        <v>13</v>
      </c>
      <c r="J460" s="54" t="s">
        <v>4332</v>
      </c>
      <c r="K460" s="54" t="s">
        <v>4666</v>
      </c>
      <c r="L460" s="54">
        <v>20032093</v>
      </c>
      <c r="M460" s="54">
        <v>13</v>
      </c>
      <c r="N460" s="55">
        <v>582.98</v>
      </c>
      <c r="O460" s="54" t="s">
        <v>6682</v>
      </c>
      <c r="P460" s="54">
        <v>10</v>
      </c>
      <c r="Q460" s="54">
        <v>12</v>
      </c>
      <c r="R460" s="54">
        <f t="shared" si="7"/>
        <v>12</v>
      </c>
      <c r="S460" s="55">
        <f>N460*(1+'PORCENTAJE ECONOMICO'!$D$12)*'PRODUCTOS PACTADOS POSITIVA'!R460</f>
        <v>6995.76</v>
      </c>
      <c r="T460" s="48"/>
      <c r="V460" s="48"/>
    </row>
    <row r="461" spans="1:22" x14ac:dyDescent="0.2">
      <c r="A461" s="111"/>
      <c r="B461" s="54" t="s">
        <v>11</v>
      </c>
      <c r="C461" s="54" t="s">
        <v>2705</v>
      </c>
      <c r="D461" s="54" t="s">
        <v>2706</v>
      </c>
      <c r="E461" s="54"/>
      <c r="F461" s="54"/>
      <c r="G461" s="54" t="s">
        <v>2503</v>
      </c>
      <c r="H461" s="54" t="s">
        <v>1337</v>
      </c>
      <c r="I461" s="54" t="s">
        <v>13</v>
      </c>
      <c r="J461" s="54" t="s">
        <v>1338</v>
      </c>
      <c r="K461" s="54" t="s">
        <v>4667</v>
      </c>
      <c r="L461" s="54">
        <v>20032276</v>
      </c>
      <c r="M461" s="54">
        <v>1</v>
      </c>
      <c r="N461" s="55">
        <v>566500</v>
      </c>
      <c r="O461" s="54" t="s">
        <v>6681</v>
      </c>
      <c r="P461" s="54"/>
      <c r="Q461" s="54">
        <v>1</v>
      </c>
      <c r="R461" s="54">
        <f t="shared" si="7"/>
        <v>1</v>
      </c>
      <c r="S461" s="55">
        <f>N461*(1+'PORCENTAJE ECONOMICO'!$D$12)*'PRODUCTOS PACTADOS POSITIVA'!R461</f>
        <v>566500</v>
      </c>
      <c r="T461" s="48"/>
      <c r="V461" s="48"/>
    </row>
    <row r="462" spans="1:22" x14ac:dyDescent="0.2">
      <c r="A462" s="111"/>
      <c r="B462" s="54" t="s">
        <v>11</v>
      </c>
      <c r="C462" s="54" t="s">
        <v>2574</v>
      </c>
      <c r="D462" s="54" t="s">
        <v>1024</v>
      </c>
      <c r="E462" s="54"/>
      <c r="F462" s="54"/>
      <c r="G462" s="54" t="s">
        <v>2503</v>
      </c>
      <c r="H462" s="54" t="s">
        <v>1025</v>
      </c>
      <c r="I462" s="54" t="s">
        <v>13</v>
      </c>
      <c r="J462" s="54" t="s">
        <v>1026</v>
      </c>
      <c r="K462" s="54" t="s">
        <v>4668</v>
      </c>
      <c r="L462" s="54">
        <v>20032957</v>
      </c>
      <c r="M462" s="54">
        <v>13</v>
      </c>
      <c r="N462" s="55">
        <v>1153.5999999999999</v>
      </c>
      <c r="O462" s="54" t="s">
        <v>6681</v>
      </c>
      <c r="P462" s="54">
        <v>1980</v>
      </c>
      <c r="Q462" s="54">
        <v>180</v>
      </c>
      <c r="R462" s="54">
        <f t="shared" si="7"/>
        <v>180</v>
      </c>
      <c r="S462" s="55">
        <f>N462*(1+'PORCENTAJE ECONOMICO'!$D$12)*'PRODUCTOS PACTADOS POSITIVA'!R462</f>
        <v>207647.99999999997</v>
      </c>
      <c r="T462" s="48"/>
      <c r="V462" s="48"/>
    </row>
    <row r="463" spans="1:22" x14ac:dyDescent="0.2">
      <c r="A463" s="111"/>
      <c r="B463" s="54" t="s">
        <v>11</v>
      </c>
      <c r="C463" s="54" t="s">
        <v>2571</v>
      </c>
      <c r="D463" s="54" t="s">
        <v>2821</v>
      </c>
      <c r="E463" s="54"/>
      <c r="F463" s="54"/>
      <c r="G463" s="54" t="s">
        <v>2503</v>
      </c>
      <c r="H463" s="54" t="s">
        <v>2822</v>
      </c>
      <c r="I463" s="54" t="s">
        <v>13</v>
      </c>
      <c r="J463" s="54" t="s">
        <v>1026</v>
      </c>
      <c r="K463" s="54" t="s">
        <v>4669</v>
      </c>
      <c r="L463" s="54">
        <v>20032958</v>
      </c>
      <c r="M463" s="54">
        <v>11</v>
      </c>
      <c r="N463" s="55">
        <v>684.95</v>
      </c>
      <c r="O463" s="54" t="s">
        <v>6681</v>
      </c>
      <c r="P463" s="54">
        <v>210</v>
      </c>
      <c r="Q463" s="54">
        <v>333</v>
      </c>
      <c r="R463" s="54">
        <f t="shared" si="7"/>
        <v>333</v>
      </c>
      <c r="S463" s="55">
        <f>N463*(1+'PORCENTAJE ECONOMICO'!$D$12)*'PRODUCTOS PACTADOS POSITIVA'!R463</f>
        <v>228088.35</v>
      </c>
      <c r="T463" s="48"/>
      <c r="V463" s="48"/>
    </row>
    <row r="464" spans="1:22" x14ac:dyDescent="0.2">
      <c r="A464" s="111"/>
      <c r="B464" s="54" t="s">
        <v>11</v>
      </c>
      <c r="C464" s="54" t="s">
        <v>4185</v>
      </c>
      <c r="D464" s="54" t="s">
        <v>4186</v>
      </c>
      <c r="E464" s="54"/>
      <c r="F464" s="54"/>
      <c r="G464" s="54" t="s">
        <v>2503</v>
      </c>
      <c r="H464" s="54" t="s">
        <v>670</v>
      </c>
      <c r="I464" s="54" t="s">
        <v>13</v>
      </c>
      <c r="J464" s="54" t="s">
        <v>671</v>
      </c>
      <c r="K464" s="54" t="s">
        <v>4670</v>
      </c>
      <c r="L464" s="54">
        <v>20033548</v>
      </c>
      <c r="M464" s="54">
        <v>1</v>
      </c>
      <c r="N464" s="55">
        <v>7478.83</v>
      </c>
      <c r="O464" s="54" t="s">
        <v>6682</v>
      </c>
      <c r="P464" s="54">
        <v>27</v>
      </c>
      <c r="Q464" s="54">
        <v>41</v>
      </c>
      <c r="R464" s="54">
        <f t="shared" si="7"/>
        <v>41</v>
      </c>
      <c r="S464" s="55">
        <f>N464*(1+'PORCENTAJE ECONOMICO'!$D$12)*'PRODUCTOS PACTADOS POSITIVA'!R464</f>
        <v>306632.02999999997</v>
      </c>
      <c r="T464" s="48"/>
      <c r="V464" s="48"/>
    </row>
    <row r="465" spans="1:22" x14ac:dyDescent="0.2">
      <c r="A465" s="111"/>
      <c r="B465" s="54" t="s">
        <v>11</v>
      </c>
      <c r="C465" s="54" t="s">
        <v>96</v>
      </c>
      <c r="D465" s="54" t="s">
        <v>3500</v>
      </c>
      <c r="E465" s="54"/>
      <c r="F465" s="54"/>
      <c r="G465" s="54" t="s">
        <v>2503</v>
      </c>
      <c r="H465" s="54" t="s">
        <v>3501</v>
      </c>
      <c r="I465" s="54" t="s">
        <v>13</v>
      </c>
      <c r="J465" s="54" t="s">
        <v>22</v>
      </c>
      <c r="K465" s="54" t="s">
        <v>3502</v>
      </c>
      <c r="L465" s="54">
        <v>20033957</v>
      </c>
      <c r="M465" s="54">
        <v>11</v>
      </c>
      <c r="N465" s="55">
        <v>557.23</v>
      </c>
      <c r="O465" s="54" t="s">
        <v>6686</v>
      </c>
      <c r="P465" s="54">
        <v>10</v>
      </c>
      <c r="Q465" s="54">
        <v>15</v>
      </c>
      <c r="R465" s="54">
        <f t="shared" si="7"/>
        <v>15</v>
      </c>
      <c r="S465" s="55">
        <f>N465*(1+'PORCENTAJE ECONOMICO'!$D$12)*'PRODUCTOS PACTADOS POSITIVA'!R465</f>
        <v>8358.4500000000007</v>
      </c>
      <c r="T465" s="48"/>
      <c r="V465" s="48"/>
    </row>
    <row r="466" spans="1:22" x14ac:dyDescent="0.2">
      <c r="A466" s="111"/>
      <c r="B466" s="54" t="s">
        <v>11</v>
      </c>
      <c r="C466" s="54" t="s">
        <v>3821</v>
      </c>
      <c r="D466" s="54" t="s">
        <v>3822</v>
      </c>
      <c r="E466" s="54"/>
      <c r="F466" s="54"/>
      <c r="G466" s="54" t="s">
        <v>2503</v>
      </c>
      <c r="H466" s="54" t="s">
        <v>518</v>
      </c>
      <c r="I466" s="54" t="s">
        <v>13</v>
      </c>
      <c r="J466" s="54" t="s">
        <v>392</v>
      </c>
      <c r="K466" s="54" t="s">
        <v>4671</v>
      </c>
      <c r="L466" s="54">
        <v>20034355</v>
      </c>
      <c r="M466" s="54">
        <v>2</v>
      </c>
      <c r="N466" s="55">
        <v>14478.71</v>
      </c>
      <c r="O466" s="54"/>
      <c r="P466" s="54">
        <v>57</v>
      </c>
      <c r="Q466" s="54">
        <v>45</v>
      </c>
      <c r="R466" s="54">
        <f t="shared" si="7"/>
        <v>45</v>
      </c>
      <c r="S466" s="55">
        <f>N466*(1+'PORCENTAJE ECONOMICO'!$D$12)*'PRODUCTOS PACTADOS POSITIVA'!R466</f>
        <v>651541.94999999995</v>
      </c>
      <c r="T466" s="48"/>
      <c r="V466" s="48"/>
    </row>
    <row r="467" spans="1:22" x14ac:dyDescent="0.2">
      <c r="A467" s="111"/>
      <c r="B467" s="54" t="s">
        <v>11</v>
      </c>
      <c r="C467" s="54" t="s">
        <v>2808</v>
      </c>
      <c r="D467" s="54" t="s">
        <v>3550</v>
      </c>
      <c r="E467" s="54"/>
      <c r="F467" s="54"/>
      <c r="G467" s="54" t="s">
        <v>2684</v>
      </c>
      <c r="H467" s="54" t="s">
        <v>3551</v>
      </c>
      <c r="I467" s="54" t="s">
        <v>13</v>
      </c>
      <c r="J467" s="54" t="s">
        <v>601</v>
      </c>
      <c r="K467" s="54" t="s">
        <v>3552</v>
      </c>
      <c r="L467" s="54">
        <v>20036202</v>
      </c>
      <c r="M467" s="54">
        <v>2</v>
      </c>
      <c r="N467" s="55">
        <v>360.5</v>
      </c>
      <c r="O467" s="54" t="s">
        <v>6683</v>
      </c>
      <c r="P467" s="54"/>
      <c r="Q467" s="54">
        <v>240</v>
      </c>
      <c r="R467" s="54">
        <f t="shared" si="7"/>
        <v>240</v>
      </c>
      <c r="S467" s="55">
        <f>N467*(1+'PORCENTAJE ECONOMICO'!$D$12)*'PRODUCTOS PACTADOS POSITIVA'!R467</f>
        <v>86520</v>
      </c>
      <c r="T467" s="48"/>
      <c r="V467" s="48"/>
    </row>
    <row r="468" spans="1:22" x14ac:dyDescent="0.2">
      <c r="A468" s="111"/>
      <c r="B468" s="54" t="s">
        <v>11</v>
      </c>
      <c r="C468" s="54" t="s">
        <v>3290</v>
      </c>
      <c r="D468" s="54" t="s">
        <v>4672</v>
      </c>
      <c r="E468" s="54"/>
      <c r="F468" s="54"/>
      <c r="G468" s="54" t="s">
        <v>2684</v>
      </c>
      <c r="H468" s="54" t="s">
        <v>3765</v>
      </c>
      <c r="I468" s="54" t="s">
        <v>13</v>
      </c>
      <c r="J468" s="54" t="s">
        <v>914</v>
      </c>
      <c r="K468" s="54" t="s">
        <v>4673</v>
      </c>
      <c r="L468" s="54">
        <v>20036454</v>
      </c>
      <c r="M468" s="54">
        <v>22</v>
      </c>
      <c r="N468" s="55">
        <v>243.08</v>
      </c>
      <c r="O468" s="54" t="s">
        <v>6682</v>
      </c>
      <c r="P468" s="54">
        <v>10</v>
      </c>
      <c r="Q468" s="54">
        <v>13</v>
      </c>
      <c r="R468" s="54">
        <f t="shared" si="7"/>
        <v>13</v>
      </c>
      <c r="S468" s="55">
        <f>N468*(1+'PORCENTAJE ECONOMICO'!$D$12)*'PRODUCTOS PACTADOS POSITIVA'!R468</f>
        <v>3160.04</v>
      </c>
      <c r="T468" s="48"/>
      <c r="V468" s="48"/>
    </row>
    <row r="469" spans="1:22" x14ac:dyDescent="0.2">
      <c r="A469" s="111"/>
      <c r="B469" s="54" t="s">
        <v>11</v>
      </c>
      <c r="C469" s="54" t="s">
        <v>3819</v>
      </c>
      <c r="D469" s="54" t="s">
        <v>3820</v>
      </c>
      <c r="E469" s="54"/>
      <c r="F469" s="54"/>
      <c r="G469" s="54" t="s">
        <v>2503</v>
      </c>
      <c r="H469" s="54" t="s">
        <v>604</v>
      </c>
      <c r="I469" s="54" t="s">
        <v>13</v>
      </c>
      <c r="J469" s="54" t="s">
        <v>605</v>
      </c>
      <c r="K469" s="54" t="s">
        <v>4674</v>
      </c>
      <c r="L469" s="54">
        <v>20037341</v>
      </c>
      <c r="M469" s="54">
        <v>1</v>
      </c>
      <c r="N469" s="55">
        <v>14478.71</v>
      </c>
      <c r="O469" s="54" t="s">
        <v>6682</v>
      </c>
      <c r="P469" s="54">
        <v>45</v>
      </c>
      <c r="Q469" s="54">
        <v>35</v>
      </c>
      <c r="R469" s="54">
        <f t="shared" si="7"/>
        <v>35</v>
      </c>
      <c r="S469" s="55">
        <f>N469*(1+'PORCENTAJE ECONOMICO'!$D$12)*'PRODUCTOS PACTADOS POSITIVA'!R469</f>
        <v>506754.85</v>
      </c>
      <c r="T469" s="48"/>
      <c r="V469" s="48"/>
    </row>
    <row r="470" spans="1:22" x14ac:dyDescent="0.2">
      <c r="A470" s="111"/>
      <c r="B470" s="54" t="s">
        <v>11</v>
      </c>
      <c r="C470" s="54" t="s">
        <v>2590</v>
      </c>
      <c r="D470" s="54" t="s">
        <v>2591</v>
      </c>
      <c r="E470" s="54"/>
      <c r="F470" s="54"/>
      <c r="G470" s="54" t="s">
        <v>2503</v>
      </c>
      <c r="H470" s="54" t="s">
        <v>2592</v>
      </c>
      <c r="I470" s="54" t="s">
        <v>13</v>
      </c>
      <c r="J470" s="54" t="s">
        <v>694</v>
      </c>
      <c r="K470" s="54" t="s">
        <v>4675</v>
      </c>
      <c r="L470" s="54">
        <v>20037773</v>
      </c>
      <c r="M470" s="54">
        <v>1</v>
      </c>
      <c r="N470" s="55">
        <v>11845</v>
      </c>
      <c r="O470" s="54" t="s">
        <v>6684</v>
      </c>
      <c r="P470" s="54">
        <v>10</v>
      </c>
      <c r="Q470" s="54">
        <v>13</v>
      </c>
      <c r="R470" s="54">
        <f t="shared" si="7"/>
        <v>13</v>
      </c>
      <c r="S470" s="55">
        <f>N470*(1+'PORCENTAJE ECONOMICO'!$D$12)*'PRODUCTOS PACTADOS POSITIVA'!R470</f>
        <v>153985</v>
      </c>
      <c r="T470" s="48"/>
      <c r="V470" s="48"/>
    </row>
    <row r="471" spans="1:22" x14ac:dyDescent="0.2">
      <c r="A471" s="111"/>
      <c r="B471" s="54" t="s">
        <v>11</v>
      </c>
      <c r="C471" s="54" t="s">
        <v>2848</v>
      </c>
      <c r="D471" s="54" t="s">
        <v>1426</v>
      </c>
      <c r="E471" s="54"/>
      <c r="F471" s="54"/>
      <c r="G471" s="54" t="s">
        <v>2503</v>
      </c>
      <c r="H471" s="54" t="s">
        <v>1427</v>
      </c>
      <c r="I471" s="54" t="s">
        <v>13</v>
      </c>
      <c r="J471" s="54" t="s">
        <v>313</v>
      </c>
      <c r="K471" s="54" t="s">
        <v>3456</v>
      </c>
      <c r="L471" s="54">
        <v>20038735</v>
      </c>
      <c r="M471" s="54">
        <v>1</v>
      </c>
      <c r="N471" s="55">
        <v>1648</v>
      </c>
      <c r="O471" s="54" t="s">
        <v>6686</v>
      </c>
      <c r="P471" s="54">
        <v>100</v>
      </c>
      <c r="Q471" s="54">
        <v>20</v>
      </c>
      <c r="R471" s="54">
        <f t="shared" si="7"/>
        <v>20</v>
      </c>
      <c r="S471" s="55">
        <f>N471*(1+'PORCENTAJE ECONOMICO'!$D$12)*'PRODUCTOS PACTADOS POSITIVA'!R471</f>
        <v>32960</v>
      </c>
      <c r="T471" s="48"/>
      <c r="V471" s="48"/>
    </row>
    <row r="472" spans="1:22" x14ac:dyDescent="0.2">
      <c r="A472" s="111"/>
      <c r="B472" s="54" t="s">
        <v>11</v>
      </c>
      <c r="C472" s="54" t="s">
        <v>2571</v>
      </c>
      <c r="D472" s="54" t="s">
        <v>3154</v>
      </c>
      <c r="E472" s="54"/>
      <c r="F472" s="54"/>
      <c r="G472" s="54" t="s">
        <v>2503</v>
      </c>
      <c r="H472" s="54" t="s">
        <v>3155</v>
      </c>
      <c r="I472" s="54"/>
      <c r="J472" s="54" t="s">
        <v>1026</v>
      </c>
      <c r="K472" s="54" t="s">
        <v>3156</v>
      </c>
      <c r="L472" s="54">
        <v>20038991</v>
      </c>
      <c r="M472" s="54">
        <v>5</v>
      </c>
      <c r="N472" s="55">
        <v>721</v>
      </c>
      <c r="O472" s="54" t="s">
        <v>6685</v>
      </c>
      <c r="P472" s="54">
        <v>21399</v>
      </c>
      <c r="Q472" s="54">
        <v>10220</v>
      </c>
      <c r="R472" s="54">
        <f t="shared" si="7"/>
        <v>10220</v>
      </c>
      <c r="S472" s="55">
        <f>N472*(1+'PORCENTAJE ECONOMICO'!$D$12)*'PRODUCTOS PACTADOS POSITIVA'!R472</f>
        <v>7368620</v>
      </c>
      <c r="T472" s="48"/>
      <c r="V472" s="48"/>
    </row>
    <row r="473" spans="1:22" x14ac:dyDescent="0.2">
      <c r="A473" s="111"/>
      <c r="B473" s="54" t="s">
        <v>11</v>
      </c>
      <c r="C473" s="54" t="s">
        <v>3497</v>
      </c>
      <c r="D473" s="54" t="s">
        <v>981</v>
      </c>
      <c r="E473" s="54"/>
      <c r="F473" s="54"/>
      <c r="G473" s="54" t="s">
        <v>2503</v>
      </c>
      <c r="H473" s="54" t="s">
        <v>3498</v>
      </c>
      <c r="I473" s="54" t="s">
        <v>13</v>
      </c>
      <c r="J473" s="54" t="s">
        <v>22</v>
      </c>
      <c r="K473" s="54" t="s">
        <v>3499</v>
      </c>
      <c r="L473" s="54">
        <v>20039014</v>
      </c>
      <c r="M473" s="54">
        <v>11</v>
      </c>
      <c r="N473" s="55">
        <v>339.9</v>
      </c>
      <c r="O473" s="54" t="s">
        <v>6686</v>
      </c>
      <c r="P473" s="54">
        <v>810</v>
      </c>
      <c r="Q473" s="54">
        <v>420</v>
      </c>
      <c r="R473" s="54">
        <f t="shared" si="7"/>
        <v>420</v>
      </c>
      <c r="S473" s="55">
        <f>N473*(1+'PORCENTAJE ECONOMICO'!$D$12)*'PRODUCTOS PACTADOS POSITIVA'!R473</f>
        <v>142758</v>
      </c>
      <c r="T473" s="48"/>
      <c r="V473" s="48"/>
    </row>
    <row r="474" spans="1:22" x14ac:dyDescent="0.2">
      <c r="A474" s="111"/>
      <c r="B474" s="54" t="s">
        <v>11</v>
      </c>
      <c r="C474" s="54" t="s">
        <v>3503</v>
      </c>
      <c r="D474" s="54" t="s">
        <v>620</v>
      </c>
      <c r="E474" s="54"/>
      <c r="F474" s="54"/>
      <c r="G474" s="54" t="s">
        <v>2503</v>
      </c>
      <c r="H474" s="54" t="s">
        <v>3504</v>
      </c>
      <c r="I474" s="54" t="s">
        <v>13</v>
      </c>
      <c r="J474" s="54" t="s">
        <v>22</v>
      </c>
      <c r="K474" s="54" t="s">
        <v>3505</v>
      </c>
      <c r="L474" s="54">
        <v>20039017</v>
      </c>
      <c r="M474" s="54">
        <v>67</v>
      </c>
      <c r="N474" s="55">
        <v>302.82</v>
      </c>
      <c r="O474" s="54"/>
      <c r="P474" s="54">
        <v>2944</v>
      </c>
      <c r="Q474" s="54">
        <v>964</v>
      </c>
      <c r="R474" s="54">
        <f t="shared" si="7"/>
        <v>964</v>
      </c>
      <c r="S474" s="55">
        <f>N474*(1+'PORCENTAJE ECONOMICO'!$D$12)*'PRODUCTOS PACTADOS POSITIVA'!R474</f>
        <v>291918.48</v>
      </c>
      <c r="T474" s="48"/>
      <c r="V474" s="48"/>
    </row>
    <row r="475" spans="1:22" x14ac:dyDescent="0.2">
      <c r="A475" s="111"/>
      <c r="B475" s="54" t="s">
        <v>11</v>
      </c>
      <c r="C475" s="54" t="s">
        <v>3086</v>
      </c>
      <c r="D475" s="54" t="s">
        <v>3087</v>
      </c>
      <c r="E475" s="54"/>
      <c r="F475" s="54"/>
      <c r="G475" s="54" t="s">
        <v>2503</v>
      </c>
      <c r="H475" s="54" t="s">
        <v>3088</v>
      </c>
      <c r="I475" s="54" t="s">
        <v>13</v>
      </c>
      <c r="J475" s="54" t="s">
        <v>3089</v>
      </c>
      <c r="K475" s="54" t="s">
        <v>4676</v>
      </c>
      <c r="L475" s="54">
        <v>20040022</v>
      </c>
      <c r="M475" s="54">
        <v>2</v>
      </c>
      <c r="N475" s="55">
        <v>57386.45</v>
      </c>
      <c r="O475" s="54" t="s">
        <v>6681</v>
      </c>
      <c r="P475" s="54">
        <v>2</v>
      </c>
      <c r="Q475" s="54">
        <v>30</v>
      </c>
      <c r="R475" s="54">
        <f t="shared" si="7"/>
        <v>30</v>
      </c>
      <c r="S475" s="55">
        <f>N475*(1+'PORCENTAJE ECONOMICO'!$D$12)*'PRODUCTOS PACTADOS POSITIVA'!R475</f>
        <v>1721593.5</v>
      </c>
      <c r="T475" s="48"/>
      <c r="V475" s="48"/>
    </row>
    <row r="476" spans="1:22" x14ac:dyDescent="0.2">
      <c r="A476" s="111"/>
      <c r="B476" s="54" t="s">
        <v>11</v>
      </c>
      <c r="C476" s="54" t="s">
        <v>3035</v>
      </c>
      <c r="D476" s="54" t="s">
        <v>3509</v>
      </c>
      <c r="E476" s="54"/>
      <c r="F476" s="54"/>
      <c r="G476" s="54" t="s">
        <v>2503</v>
      </c>
      <c r="H476" s="54" t="s">
        <v>3510</v>
      </c>
      <c r="I476" s="54" t="s">
        <v>13</v>
      </c>
      <c r="J476" s="54" t="s">
        <v>921</v>
      </c>
      <c r="K476" s="54" t="s">
        <v>3511</v>
      </c>
      <c r="L476" s="54">
        <v>20041469</v>
      </c>
      <c r="M476" s="54">
        <v>14</v>
      </c>
      <c r="N476" s="55">
        <v>803.4</v>
      </c>
      <c r="O476" s="54" t="s">
        <v>6686</v>
      </c>
      <c r="P476" s="54">
        <v>10</v>
      </c>
      <c r="Q476" s="54">
        <v>18</v>
      </c>
      <c r="R476" s="54">
        <f t="shared" si="7"/>
        <v>18</v>
      </c>
      <c r="S476" s="55">
        <f>N476*(1+'PORCENTAJE ECONOMICO'!$D$12)*'PRODUCTOS PACTADOS POSITIVA'!R476</f>
        <v>14461.199999999999</v>
      </c>
      <c r="T476" s="48"/>
      <c r="V476" s="48"/>
    </row>
    <row r="477" spans="1:22" x14ac:dyDescent="0.2">
      <c r="A477" s="111"/>
      <c r="B477" s="54" t="s">
        <v>11</v>
      </c>
      <c r="C477" s="54" t="s">
        <v>3034</v>
      </c>
      <c r="D477" s="54" t="s">
        <v>3506</v>
      </c>
      <c r="E477" s="54"/>
      <c r="F477" s="54"/>
      <c r="G477" s="54" t="s">
        <v>2503</v>
      </c>
      <c r="H477" s="54" t="s">
        <v>3507</v>
      </c>
      <c r="I477" s="54" t="s">
        <v>13</v>
      </c>
      <c r="J477" s="54" t="s">
        <v>921</v>
      </c>
      <c r="K477" s="54" t="s">
        <v>3508</v>
      </c>
      <c r="L477" s="54">
        <v>20041471</v>
      </c>
      <c r="M477" s="54">
        <v>16</v>
      </c>
      <c r="N477" s="55">
        <v>432.6</v>
      </c>
      <c r="O477" s="54" t="s">
        <v>6686</v>
      </c>
      <c r="P477" s="54">
        <v>10</v>
      </c>
      <c r="Q477" s="54">
        <v>18</v>
      </c>
      <c r="R477" s="54">
        <f t="shared" si="7"/>
        <v>18</v>
      </c>
      <c r="S477" s="55">
        <f>N477*(1+'PORCENTAJE ECONOMICO'!$D$12)*'PRODUCTOS PACTADOS POSITIVA'!R477</f>
        <v>7786.8</v>
      </c>
      <c r="T477" s="48"/>
      <c r="V477" s="48"/>
    </row>
    <row r="478" spans="1:22" x14ac:dyDescent="0.2">
      <c r="A478" s="111"/>
      <c r="B478" s="54" t="s">
        <v>11</v>
      </c>
      <c r="C478" s="54" t="s">
        <v>446</v>
      </c>
      <c r="D478" s="54" t="s">
        <v>3342</v>
      </c>
      <c r="E478" s="54"/>
      <c r="F478" s="54"/>
      <c r="G478" s="54" t="s">
        <v>2503</v>
      </c>
      <c r="H478" s="54" t="s">
        <v>3343</v>
      </c>
      <c r="I478" s="54"/>
      <c r="J478" s="54" t="s">
        <v>164</v>
      </c>
      <c r="K478" s="54" t="s">
        <v>3344</v>
      </c>
      <c r="L478" s="54">
        <v>20041494</v>
      </c>
      <c r="M478" s="54">
        <v>7</v>
      </c>
      <c r="N478" s="55">
        <v>1339</v>
      </c>
      <c r="O478" s="54" t="s">
        <v>6687</v>
      </c>
      <c r="P478" s="54">
        <v>480</v>
      </c>
      <c r="Q478" s="54">
        <v>300</v>
      </c>
      <c r="R478" s="54">
        <f t="shared" si="7"/>
        <v>300</v>
      </c>
      <c r="S478" s="55">
        <f>N478*(1+'PORCENTAJE ECONOMICO'!$D$12)*'PRODUCTOS PACTADOS POSITIVA'!R478</f>
        <v>401700</v>
      </c>
      <c r="T478" s="48"/>
      <c r="V478" s="48"/>
    </row>
    <row r="479" spans="1:22" x14ac:dyDescent="0.2">
      <c r="A479" s="111"/>
      <c r="B479" s="54" t="s">
        <v>11</v>
      </c>
      <c r="C479" s="54" t="s">
        <v>2580</v>
      </c>
      <c r="D479" s="54" t="s">
        <v>2581</v>
      </c>
      <c r="E479" s="54"/>
      <c r="F479" s="54"/>
      <c r="G479" s="54" t="s">
        <v>2503</v>
      </c>
      <c r="H479" s="54" t="s">
        <v>2582</v>
      </c>
      <c r="I479" s="54" t="s">
        <v>13</v>
      </c>
      <c r="J479" s="54" t="s">
        <v>319</v>
      </c>
      <c r="K479" s="54" t="s">
        <v>4677</v>
      </c>
      <c r="L479" s="54">
        <v>20043317</v>
      </c>
      <c r="M479" s="54">
        <v>2</v>
      </c>
      <c r="N479" s="55">
        <v>5665</v>
      </c>
      <c r="O479" s="54" t="s">
        <v>6684</v>
      </c>
      <c r="P479" s="54">
        <v>10</v>
      </c>
      <c r="Q479" s="54">
        <v>17</v>
      </c>
      <c r="R479" s="54">
        <f t="shared" si="7"/>
        <v>17</v>
      </c>
      <c r="S479" s="55">
        <f>N479*(1+'PORCENTAJE ECONOMICO'!$D$12)*'PRODUCTOS PACTADOS POSITIVA'!R479</f>
        <v>96305</v>
      </c>
      <c r="T479" s="48"/>
      <c r="V479" s="48"/>
    </row>
    <row r="480" spans="1:22" x14ac:dyDescent="0.2">
      <c r="A480" s="111"/>
      <c r="B480" s="54" t="s">
        <v>11</v>
      </c>
      <c r="C480" s="54" t="s">
        <v>3468</v>
      </c>
      <c r="D480" s="54" t="s">
        <v>301</v>
      </c>
      <c r="E480" s="54"/>
      <c r="F480" s="54"/>
      <c r="G480" s="54" t="s">
        <v>2503</v>
      </c>
      <c r="H480" s="54" t="s">
        <v>302</v>
      </c>
      <c r="I480" s="54" t="s">
        <v>13</v>
      </c>
      <c r="J480" s="54" t="s">
        <v>303</v>
      </c>
      <c r="K480" s="54" t="s">
        <v>3469</v>
      </c>
      <c r="L480" s="54">
        <v>20044013</v>
      </c>
      <c r="M480" s="54">
        <v>13</v>
      </c>
      <c r="N480" s="55">
        <v>2340.16</v>
      </c>
      <c r="O480" s="54" t="s">
        <v>6686</v>
      </c>
      <c r="P480" s="54">
        <v>3309</v>
      </c>
      <c r="Q480" s="54">
        <v>3468</v>
      </c>
      <c r="R480" s="54">
        <f t="shared" si="7"/>
        <v>3468</v>
      </c>
      <c r="S480" s="55">
        <f>N480*(1+'PORCENTAJE ECONOMICO'!$D$12)*'PRODUCTOS PACTADOS POSITIVA'!R480</f>
        <v>8115674.8799999999</v>
      </c>
      <c r="T480" s="48"/>
      <c r="V480" s="48"/>
    </row>
    <row r="481" spans="1:22" x14ac:dyDescent="0.2">
      <c r="A481" s="111"/>
      <c r="B481" s="54" t="s">
        <v>11</v>
      </c>
      <c r="C481" s="54" t="s">
        <v>3663</v>
      </c>
      <c r="D481" s="54" t="s">
        <v>3664</v>
      </c>
      <c r="E481" s="54"/>
      <c r="F481" s="54"/>
      <c r="G481" s="54" t="s">
        <v>2503</v>
      </c>
      <c r="H481" s="54" t="s">
        <v>3665</v>
      </c>
      <c r="I481" s="54"/>
      <c r="J481" s="54" t="s">
        <v>316</v>
      </c>
      <c r="K481" s="54" t="s">
        <v>3666</v>
      </c>
      <c r="L481" s="54">
        <v>20044427</v>
      </c>
      <c r="M481" s="54">
        <v>3</v>
      </c>
      <c r="N481" s="55">
        <v>6054.34</v>
      </c>
      <c r="O481" s="54" t="s">
        <v>6689</v>
      </c>
      <c r="P481" s="54">
        <v>15100</v>
      </c>
      <c r="Q481" s="54">
        <v>14715</v>
      </c>
      <c r="R481" s="54">
        <f t="shared" si="7"/>
        <v>14715</v>
      </c>
      <c r="S481" s="55">
        <f>N481*(1+'PORCENTAJE ECONOMICO'!$D$12)*'PRODUCTOS PACTADOS POSITIVA'!R481</f>
        <v>89089613.100000009</v>
      </c>
      <c r="T481" s="48"/>
      <c r="V481" s="48"/>
    </row>
    <row r="482" spans="1:22" x14ac:dyDescent="0.2">
      <c r="A482" s="111"/>
      <c r="B482" s="54" t="s">
        <v>11</v>
      </c>
      <c r="C482" s="54" t="s">
        <v>2802</v>
      </c>
      <c r="D482" s="54" t="s">
        <v>2803</v>
      </c>
      <c r="E482" s="54"/>
      <c r="F482" s="54"/>
      <c r="G482" s="54" t="s">
        <v>2503</v>
      </c>
      <c r="H482" s="54" t="s">
        <v>2804</v>
      </c>
      <c r="I482" s="54" t="s">
        <v>6633</v>
      </c>
      <c r="J482" s="54" t="s">
        <v>1245</v>
      </c>
      <c r="K482" s="54" t="s">
        <v>4678</v>
      </c>
      <c r="L482" s="54">
        <v>20049197</v>
      </c>
      <c r="M482" s="54">
        <v>4</v>
      </c>
      <c r="N482" s="55">
        <v>1321.49</v>
      </c>
      <c r="O482" s="54" t="s">
        <v>6681</v>
      </c>
      <c r="P482" s="54">
        <v>4402</v>
      </c>
      <c r="Q482" s="54">
        <v>735</v>
      </c>
      <c r="R482" s="54">
        <f t="shared" si="7"/>
        <v>735</v>
      </c>
      <c r="S482" s="55">
        <f>N482*(1+'PORCENTAJE ECONOMICO'!$D$12)*'PRODUCTOS PACTADOS POSITIVA'!R482</f>
        <v>971295.15</v>
      </c>
      <c r="T482" s="48"/>
      <c r="V482" s="48"/>
    </row>
    <row r="483" spans="1:22" x14ac:dyDescent="0.2">
      <c r="A483" s="111"/>
      <c r="B483" s="54" t="s">
        <v>11</v>
      </c>
      <c r="C483" s="54" t="s">
        <v>2996</v>
      </c>
      <c r="D483" s="54" t="s">
        <v>3616</v>
      </c>
      <c r="E483" s="54"/>
      <c r="F483" s="54"/>
      <c r="G483" s="54" t="s">
        <v>2684</v>
      </c>
      <c r="H483" s="54" t="s">
        <v>3617</v>
      </c>
      <c r="I483" s="54" t="s">
        <v>13</v>
      </c>
      <c r="J483" s="54" t="s">
        <v>898</v>
      </c>
      <c r="K483" s="54" t="s">
        <v>3618</v>
      </c>
      <c r="L483" s="54">
        <v>20049528</v>
      </c>
      <c r="M483" s="54">
        <v>4</v>
      </c>
      <c r="N483" s="55">
        <v>1755.8307</v>
      </c>
      <c r="O483" s="54" t="s">
        <v>6683</v>
      </c>
      <c r="P483" s="54">
        <v>10</v>
      </c>
      <c r="Q483" s="54">
        <v>10</v>
      </c>
      <c r="R483" s="54">
        <f t="shared" si="7"/>
        <v>10</v>
      </c>
      <c r="S483" s="55">
        <f>N483*(1+'PORCENTAJE ECONOMICO'!$D$12)*'PRODUCTOS PACTADOS POSITIVA'!R483</f>
        <v>17558.307000000001</v>
      </c>
      <c r="T483" s="48"/>
      <c r="V483" s="48"/>
    </row>
    <row r="484" spans="1:22" x14ac:dyDescent="0.2">
      <c r="A484" s="111"/>
      <c r="B484" s="54" t="s">
        <v>11</v>
      </c>
      <c r="C484" s="54" t="s">
        <v>2593</v>
      </c>
      <c r="D484" s="54" t="s">
        <v>2595</v>
      </c>
      <c r="E484" s="54"/>
      <c r="F484" s="54"/>
      <c r="G484" s="54" t="s">
        <v>2503</v>
      </c>
      <c r="H484" s="54" t="s">
        <v>384</v>
      </c>
      <c r="I484" s="54" t="s">
        <v>13</v>
      </c>
      <c r="J484" s="54" t="s">
        <v>137</v>
      </c>
      <c r="K484" s="54" t="s">
        <v>4679</v>
      </c>
      <c r="L484" s="54">
        <v>20049941</v>
      </c>
      <c r="M484" s="54">
        <v>6</v>
      </c>
      <c r="N484" s="55">
        <v>5296.26</v>
      </c>
      <c r="O484" s="54" t="s">
        <v>6684</v>
      </c>
      <c r="P484" s="54">
        <v>7530</v>
      </c>
      <c r="Q484" s="54">
        <v>5580</v>
      </c>
      <c r="R484" s="54">
        <f t="shared" si="7"/>
        <v>5580</v>
      </c>
      <c r="S484" s="55">
        <f>N484*(1+'PORCENTAJE ECONOMICO'!$D$12)*'PRODUCTOS PACTADOS POSITIVA'!R484</f>
        <v>29553130.800000001</v>
      </c>
      <c r="T484" s="48"/>
      <c r="V484" s="48"/>
    </row>
    <row r="485" spans="1:22" x14ac:dyDescent="0.2">
      <c r="A485" s="111"/>
      <c r="B485" s="54" t="s">
        <v>11</v>
      </c>
      <c r="C485" s="54" t="s">
        <v>2593</v>
      </c>
      <c r="D485" s="54" t="s">
        <v>2594</v>
      </c>
      <c r="E485" s="54"/>
      <c r="F485" s="54"/>
      <c r="G485" s="54" t="s">
        <v>2503</v>
      </c>
      <c r="H485" s="54" t="s">
        <v>384</v>
      </c>
      <c r="I485" s="54" t="s">
        <v>13</v>
      </c>
      <c r="J485" s="54" t="s">
        <v>137</v>
      </c>
      <c r="K485" s="54" t="s">
        <v>4680</v>
      </c>
      <c r="L485" s="54">
        <v>20049941</v>
      </c>
      <c r="M485" s="54">
        <v>7</v>
      </c>
      <c r="N485" s="55">
        <v>5296.26</v>
      </c>
      <c r="O485" s="54" t="s">
        <v>6684</v>
      </c>
      <c r="P485" s="54">
        <v>7530</v>
      </c>
      <c r="Q485" s="54">
        <v>5580</v>
      </c>
      <c r="R485" s="54">
        <f t="shared" si="7"/>
        <v>5580</v>
      </c>
      <c r="S485" s="55">
        <f>N485*(1+'PORCENTAJE ECONOMICO'!$D$12)*'PRODUCTOS PACTADOS POSITIVA'!R485</f>
        <v>29553130.800000001</v>
      </c>
      <c r="T485" s="48"/>
      <c r="V485" s="48"/>
    </row>
    <row r="486" spans="1:22" x14ac:dyDescent="0.2">
      <c r="A486" s="111"/>
      <c r="B486" s="54" t="s">
        <v>11</v>
      </c>
      <c r="C486" s="54" t="s">
        <v>2599</v>
      </c>
      <c r="D486" s="54" t="s">
        <v>147</v>
      </c>
      <c r="E486" s="54"/>
      <c r="F486" s="54"/>
      <c r="G486" s="54" t="s">
        <v>2503</v>
      </c>
      <c r="H486" s="54" t="s">
        <v>148</v>
      </c>
      <c r="I486" s="54" t="s">
        <v>13</v>
      </c>
      <c r="J486" s="54" t="s">
        <v>137</v>
      </c>
      <c r="K486" s="54" t="s">
        <v>4681</v>
      </c>
      <c r="L486" s="54">
        <v>20049944</v>
      </c>
      <c r="M486" s="54">
        <v>7</v>
      </c>
      <c r="N486" s="55">
        <v>3530.84</v>
      </c>
      <c r="O486" s="54" t="s">
        <v>6684</v>
      </c>
      <c r="P486" s="54">
        <v>35281</v>
      </c>
      <c r="Q486" s="54">
        <v>26641</v>
      </c>
      <c r="R486" s="54">
        <f t="shared" si="7"/>
        <v>26641</v>
      </c>
      <c r="S486" s="55">
        <f>N486*(1+'PORCENTAJE ECONOMICO'!$D$12)*'PRODUCTOS PACTADOS POSITIVA'!R486</f>
        <v>94065108.439999998</v>
      </c>
      <c r="T486" s="48"/>
      <c r="V486" s="48"/>
    </row>
    <row r="487" spans="1:22" x14ac:dyDescent="0.2">
      <c r="A487" s="111"/>
      <c r="B487" s="54" t="s">
        <v>11</v>
      </c>
      <c r="C487" s="54" t="s">
        <v>2600</v>
      </c>
      <c r="D487" s="54" t="s">
        <v>135</v>
      </c>
      <c r="E487" s="54"/>
      <c r="F487" s="54"/>
      <c r="G487" s="54" t="s">
        <v>2503</v>
      </c>
      <c r="H487" s="54" t="s">
        <v>136</v>
      </c>
      <c r="I487" s="54" t="s">
        <v>13</v>
      </c>
      <c r="J487" s="54" t="s">
        <v>137</v>
      </c>
      <c r="K487" s="54" t="s">
        <v>4682</v>
      </c>
      <c r="L487" s="54">
        <v>20049946</v>
      </c>
      <c r="M487" s="54">
        <v>6</v>
      </c>
      <c r="N487" s="55">
        <v>1765.42</v>
      </c>
      <c r="O487" s="54" t="s">
        <v>6684</v>
      </c>
      <c r="P487" s="54">
        <v>34222</v>
      </c>
      <c r="Q487" s="54">
        <v>25141</v>
      </c>
      <c r="R487" s="54">
        <f t="shared" si="7"/>
        <v>25141</v>
      </c>
      <c r="S487" s="55">
        <f>N487*(1+'PORCENTAJE ECONOMICO'!$D$12)*'PRODUCTOS PACTADOS POSITIVA'!R487</f>
        <v>44384424.219999999</v>
      </c>
      <c r="T487" s="48"/>
      <c r="V487" s="48"/>
    </row>
    <row r="488" spans="1:22" x14ac:dyDescent="0.2">
      <c r="A488" s="111"/>
      <c r="B488" s="54" t="s">
        <v>11</v>
      </c>
      <c r="C488" s="54" t="s">
        <v>3136</v>
      </c>
      <c r="D488" s="54" t="s">
        <v>3878</v>
      </c>
      <c r="E488" s="54"/>
      <c r="F488" s="54"/>
      <c r="G488" s="54" t="s">
        <v>2503</v>
      </c>
      <c r="H488" s="54" t="s">
        <v>3879</v>
      </c>
      <c r="I488" s="54" t="s">
        <v>13</v>
      </c>
      <c r="J488" s="54" t="s">
        <v>167</v>
      </c>
      <c r="K488" s="54" t="s">
        <v>4683</v>
      </c>
      <c r="L488" s="54">
        <v>20051145</v>
      </c>
      <c r="M488" s="54">
        <v>1</v>
      </c>
      <c r="N488" s="55">
        <v>13005.81</v>
      </c>
      <c r="O488" s="54" t="s">
        <v>6682</v>
      </c>
      <c r="P488" s="54">
        <v>5</v>
      </c>
      <c r="Q488" s="54">
        <v>1</v>
      </c>
      <c r="R488" s="54">
        <f t="shared" si="7"/>
        <v>1</v>
      </c>
      <c r="S488" s="55">
        <f>N488*(1+'PORCENTAJE ECONOMICO'!$D$12)*'PRODUCTOS PACTADOS POSITIVA'!R488</f>
        <v>13005.81</v>
      </c>
      <c r="T488" s="48"/>
      <c r="V488" s="48"/>
    </row>
    <row r="489" spans="1:22" x14ac:dyDescent="0.2">
      <c r="A489" s="111"/>
      <c r="B489" s="54" t="s">
        <v>11</v>
      </c>
      <c r="C489" s="54" t="s">
        <v>2980</v>
      </c>
      <c r="D489" s="54" t="s">
        <v>2981</v>
      </c>
      <c r="E489" s="54"/>
      <c r="F489" s="54"/>
      <c r="G489" s="54" t="s">
        <v>2503</v>
      </c>
      <c r="H489" s="54" t="s">
        <v>854</v>
      </c>
      <c r="I489" s="54" t="s">
        <v>13</v>
      </c>
      <c r="J489" s="54" t="s">
        <v>855</v>
      </c>
      <c r="K489" s="54" t="s">
        <v>4684</v>
      </c>
      <c r="L489" s="54">
        <v>20051629</v>
      </c>
      <c r="M489" s="54">
        <v>10</v>
      </c>
      <c r="N489" s="55">
        <v>1532.64</v>
      </c>
      <c r="O489" s="54" t="s">
        <v>6681</v>
      </c>
      <c r="P489" s="54">
        <v>2009</v>
      </c>
      <c r="Q489" s="54">
        <v>355</v>
      </c>
      <c r="R489" s="54">
        <f t="shared" si="7"/>
        <v>355</v>
      </c>
      <c r="S489" s="55">
        <f>N489*(1+'PORCENTAJE ECONOMICO'!$D$12)*'PRODUCTOS PACTADOS POSITIVA'!R489</f>
        <v>544087.20000000007</v>
      </c>
      <c r="T489" s="48"/>
      <c r="V489" s="48"/>
    </row>
    <row r="490" spans="1:22" x14ac:dyDescent="0.2">
      <c r="A490" s="111"/>
      <c r="B490" s="54" t="s">
        <v>11</v>
      </c>
      <c r="C490" s="54" t="s">
        <v>2596</v>
      </c>
      <c r="D490" s="54" t="s">
        <v>2598</v>
      </c>
      <c r="E490" s="54"/>
      <c r="F490" s="54"/>
      <c r="G490" s="54" t="s">
        <v>2503</v>
      </c>
      <c r="H490" s="54" t="s">
        <v>348</v>
      </c>
      <c r="I490" s="54" t="s">
        <v>13</v>
      </c>
      <c r="J490" s="54" t="s">
        <v>137</v>
      </c>
      <c r="K490" s="54" t="s">
        <v>4685</v>
      </c>
      <c r="L490" s="54">
        <v>20052257</v>
      </c>
      <c r="M490" s="54">
        <v>5</v>
      </c>
      <c r="N490" s="55">
        <v>882.71</v>
      </c>
      <c r="O490" s="54" t="s">
        <v>6684</v>
      </c>
      <c r="P490" s="54">
        <v>7440</v>
      </c>
      <c r="Q490" s="54">
        <v>5070</v>
      </c>
      <c r="R490" s="54">
        <f t="shared" si="7"/>
        <v>5070</v>
      </c>
      <c r="S490" s="55">
        <f>N490*(1+'PORCENTAJE ECONOMICO'!$D$12)*'PRODUCTOS PACTADOS POSITIVA'!R490</f>
        <v>4475339.7</v>
      </c>
      <c r="T490" s="48"/>
      <c r="V490" s="48"/>
    </row>
    <row r="491" spans="1:22" x14ac:dyDescent="0.2">
      <c r="A491" s="111"/>
      <c r="B491" s="54" t="s">
        <v>11</v>
      </c>
      <c r="C491" s="54" t="s">
        <v>2596</v>
      </c>
      <c r="D491" s="54" t="s">
        <v>2597</v>
      </c>
      <c r="E491" s="54"/>
      <c r="F491" s="54"/>
      <c r="G491" s="54" t="s">
        <v>2503</v>
      </c>
      <c r="H491" s="54" t="s">
        <v>348</v>
      </c>
      <c r="I491" s="54" t="s">
        <v>13</v>
      </c>
      <c r="J491" s="54" t="s">
        <v>137</v>
      </c>
      <c r="K491" s="54" t="s">
        <v>4686</v>
      </c>
      <c r="L491" s="54">
        <v>20052257</v>
      </c>
      <c r="M491" s="54">
        <v>11</v>
      </c>
      <c r="N491" s="55">
        <v>882.71</v>
      </c>
      <c r="O491" s="54" t="s">
        <v>6684</v>
      </c>
      <c r="P491" s="54">
        <v>7440</v>
      </c>
      <c r="Q491" s="54">
        <v>5070</v>
      </c>
      <c r="R491" s="54">
        <f t="shared" si="7"/>
        <v>5070</v>
      </c>
      <c r="S491" s="55">
        <f>N491*(1+'PORCENTAJE ECONOMICO'!$D$12)*'PRODUCTOS PACTADOS POSITIVA'!R491</f>
        <v>4475339.7</v>
      </c>
      <c r="T491" s="48"/>
      <c r="V491" s="48"/>
    </row>
    <row r="492" spans="1:22" x14ac:dyDescent="0.2">
      <c r="A492" s="111"/>
      <c r="B492" s="54" t="s">
        <v>11</v>
      </c>
      <c r="C492" s="54" t="s">
        <v>3858</v>
      </c>
      <c r="D492" s="54" t="s">
        <v>3859</v>
      </c>
      <c r="E492" s="54"/>
      <c r="F492" s="54"/>
      <c r="G492" s="54" t="s">
        <v>2503</v>
      </c>
      <c r="H492" s="54" t="s">
        <v>3860</v>
      </c>
      <c r="I492" s="54"/>
      <c r="J492" s="54" t="s">
        <v>982</v>
      </c>
      <c r="K492" s="54" t="s">
        <v>4687</v>
      </c>
      <c r="L492" s="54">
        <v>20052504</v>
      </c>
      <c r="M492" s="54">
        <v>21</v>
      </c>
      <c r="N492" s="55">
        <v>1605.77</v>
      </c>
      <c r="O492" s="54" t="s">
        <v>6682</v>
      </c>
      <c r="P492" s="54">
        <v>10</v>
      </c>
      <c r="Q492" s="54">
        <v>11</v>
      </c>
      <c r="R492" s="54">
        <f t="shared" si="7"/>
        <v>11</v>
      </c>
      <c r="S492" s="55">
        <f>N492*(1+'PORCENTAJE ECONOMICO'!$D$12)*'PRODUCTOS PACTADOS POSITIVA'!R492</f>
        <v>17663.47</v>
      </c>
      <c r="T492" s="48"/>
      <c r="V492" s="48"/>
    </row>
    <row r="493" spans="1:22" x14ac:dyDescent="0.2">
      <c r="A493" s="111"/>
      <c r="B493" s="54" t="s">
        <v>11</v>
      </c>
      <c r="C493" s="54" t="s">
        <v>3861</v>
      </c>
      <c r="D493" s="54" t="s">
        <v>3862</v>
      </c>
      <c r="E493" s="54"/>
      <c r="F493" s="54"/>
      <c r="G493" s="54" t="s">
        <v>2503</v>
      </c>
      <c r="H493" s="54" t="s">
        <v>3863</v>
      </c>
      <c r="I493" s="54"/>
      <c r="J493" s="54" t="s">
        <v>982</v>
      </c>
      <c r="K493" s="54" t="s">
        <v>4688</v>
      </c>
      <c r="L493" s="54">
        <v>20052505</v>
      </c>
      <c r="M493" s="54">
        <v>22</v>
      </c>
      <c r="N493" s="55">
        <v>445.99</v>
      </c>
      <c r="O493" s="54" t="s">
        <v>6682</v>
      </c>
      <c r="P493" s="54">
        <v>10</v>
      </c>
      <c r="Q493" s="54">
        <v>11</v>
      </c>
      <c r="R493" s="54">
        <f t="shared" si="7"/>
        <v>11</v>
      </c>
      <c r="S493" s="55">
        <f>N493*(1+'PORCENTAJE ECONOMICO'!$D$12)*'PRODUCTOS PACTADOS POSITIVA'!R493</f>
        <v>4905.8900000000003</v>
      </c>
      <c r="T493" s="48"/>
      <c r="V493" s="48"/>
    </row>
    <row r="494" spans="1:22" x14ac:dyDescent="0.2">
      <c r="A494" s="111"/>
      <c r="B494" s="54" t="s">
        <v>11</v>
      </c>
      <c r="C494" s="54" t="s">
        <v>3076</v>
      </c>
      <c r="D494" s="54" t="s">
        <v>3077</v>
      </c>
      <c r="E494" s="54"/>
      <c r="F494" s="54"/>
      <c r="G494" s="54" t="s">
        <v>2503</v>
      </c>
      <c r="H494" s="54" t="s">
        <v>3078</v>
      </c>
      <c r="I494" s="54"/>
      <c r="J494" s="54" t="s">
        <v>675</v>
      </c>
      <c r="K494" s="54" t="s">
        <v>4689</v>
      </c>
      <c r="L494" s="54">
        <v>20052952</v>
      </c>
      <c r="M494" s="54">
        <v>1</v>
      </c>
      <c r="N494" s="55">
        <v>2821.17</v>
      </c>
      <c r="O494" s="54" t="s">
        <v>6681</v>
      </c>
      <c r="P494" s="54">
        <v>246</v>
      </c>
      <c r="Q494" s="54">
        <v>226</v>
      </c>
      <c r="R494" s="54">
        <f t="shared" si="7"/>
        <v>226</v>
      </c>
      <c r="S494" s="55">
        <f>N494*(1+'PORCENTAJE ECONOMICO'!$D$12)*'PRODUCTOS PACTADOS POSITIVA'!R494</f>
        <v>637584.42000000004</v>
      </c>
      <c r="T494" s="48"/>
      <c r="V494" s="48"/>
    </row>
    <row r="495" spans="1:22" x14ac:dyDescent="0.2">
      <c r="A495" s="111"/>
      <c r="B495" s="54" t="s">
        <v>11</v>
      </c>
      <c r="C495" s="54" t="s">
        <v>2808</v>
      </c>
      <c r="D495" s="54" t="s">
        <v>2809</v>
      </c>
      <c r="E495" s="54"/>
      <c r="F495" s="54"/>
      <c r="G495" s="54" t="s">
        <v>2684</v>
      </c>
      <c r="H495" s="54" t="s">
        <v>2810</v>
      </c>
      <c r="I495" s="54"/>
      <c r="J495" s="54" t="s">
        <v>601</v>
      </c>
      <c r="K495" s="54" t="s">
        <v>4690</v>
      </c>
      <c r="L495" s="54">
        <v>20053156</v>
      </c>
      <c r="M495" s="54">
        <v>5</v>
      </c>
      <c r="N495" s="55">
        <v>360.5</v>
      </c>
      <c r="O495" s="54" t="s">
        <v>6681</v>
      </c>
      <c r="P495" s="54">
        <v>10</v>
      </c>
      <c r="Q495" s="54">
        <v>12</v>
      </c>
      <c r="R495" s="54">
        <f t="shared" si="7"/>
        <v>12</v>
      </c>
      <c r="S495" s="55">
        <f>N495*(1+'PORCENTAJE ECONOMICO'!$D$12)*'PRODUCTOS PACTADOS POSITIVA'!R495</f>
        <v>4326</v>
      </c>
      <c r="T495" s="48"/>
      <c r="V495" s="48"/>
    </row>
    <row r="496" spans="1:22" x14ac:dyDescent="0.2">
      <c r="A496" s="111"/>
      <c r="B496" s="54" t="s">
        <v>11</v>
      </c>
      <c r="C496" s="54" t="s">
        <v>2676</v>
      </c>
      <c r="D496" s="54" t="s">
        <v>2677</v>
      </c>
      <c r="E496" s="54"/>
      <c r="F496" s="54"/>
      <c r="G496" s="54" t="s">
        <v>2503</v>
      </c>
      <c r="H496" s="54" t="s">
        <v>2678</v>
      </c>
      <c r="I496" s="54"/>
      <c r="J496" s="54" t="s">
        <v>2679</v>
      </c>
      <c r="K496" s="54" t="s">
        <v>2680</v>
      </c>
      <c r="L496" s="54">
        <v>20053553</v>
      </c>
      <c r="M496" s="54">
        <v>1</v>
      </c>
      <c r="N496" s="55">
        <v>5768</v>
      </c>
      <c r="O496" s="54" t="s">
        <v>6688</v>
      </c>
      <c r="P496" s="54">
        <v>1</v>
      </c>
      <c r="Q496" s="54">
        <v>9</v>
      </c>
      <c r="R496" s="54">
        <f t="shared" si="7"/>
        <v>9</v>
      </c>
      <c r="S496" s="55">
        <f>N496*(1+'PORCENTAJE ECONOMICO'!$D$12)*'PRODUCTOS PACTADOS POSITIVA'!R496</f>
        <v>51912</v>
      </c>
      <c r="T496" s="48"/>
      <c r="V496" s="48"/>
    </row>
    <row r="497" spans="1:22" x14ac:dyDescent="0.2">
      <c r="A497" s="111"/>
      <c r="B497" s="54" t="s">
        <v>11</v>
      </c>
      <c r="C497" s="54" t="s">
        <v>2868</v>
      </c>
      <c r="D497" s="54" t="s">
        <v>2869</v>
      </c>
      <c r="E497" s="54"/>
      <c r="F497" s="54"/>
      <c r="G497" s="54" t="s">
        <v>2503</v>
      </c>
      <c r="H497" s="54" t="s">
        <v>2870</v>
      </c>
      <c r="I497" s="54" t="s">
        <v>13</v>
      </c>
      <c r="J497" s="54" t="s">
        <v>2871</v>
      </c>
      <c r="K497" s="54" t="s">
        <v>4691</v>
      </c>
      <c r="L497" s="54">
        <v>20054838</v>
      </c>
      <c r="M497" s="54">
        <v>4</v>
      </c>
      <c r="N497" s="55">
        <v>5904.99</v>
      </c>
      <c r="O497" s="54" t="s">
        <v>6681</v>
      </c>
      <c r="P497" s="54">
        <v>90</v>
      </c>
      <c r="Q497" s="54">
        <v>113</v>
      </c>
      <c r="R497" s="54">
        <f t="shared" si="7"/>
        <v>113</v>
      </c>
      <c r="S497" s="55">
        <f>N497*(1+'PORCENTAJE ECONOMICO'!$D$12)*'PRODUCTOS PACTADOS POSITIVA'!R497</f>
        <v>667263.87</v>
      </c>
      <c r="T497" s="48"/>
      <c r="V497" s="48"/>
    </row>
    <row r="498" spans="1:22" x14ac:dyDescent="0.2">
      <c r="A498" s="111"/>
      <c r="B498" s="54" t="s">
        <v>11</v>
      </c>
      <c r="C498" s="54" t="s">
        <v>3136</v>
      </c>
      <c r="D498" s="54" t="s">
        <v>3137</v>
      </c>
      <c r="E498" s="54"/>
      <c r="F498" s="54"/>
      <c r="G498" s="54" t="s">
        <v>2503</v>
      </c>
      <c r="H498" s="54" t="s">
        <v>3138</v>
      </c>
      <c r="I498" s="54"/>
      <c r="J498" s="54" t="s">
        <v>167</v>
      </c>
      <c r="K498" s="54" t="s">
        <v>3139</v>
      </c>
      <c r="L498" s="54">
        <v>20055144</v>
      </c>
      <c r="M498" s="54">
        <v>2</v>
      </c>
      <c r="N498" s="55">
        <v>4326</v>
      </c>
      <c r="O498" s="54" t="s">
        <v>6685</v>
      </c>
      <c r="P498" s="54"/>
      <c r="Q498" s="54">
        <v>3</v>
      </c>
      <c r="R498" s="54">
        <f t="shared" si="7"/>
        <v>3</v>
      </c>
      <c r="S498" s="55">
        <f>N498*(1+'PORCENTAJE ECONOMICO'!$D$12)*'PRODUCTOS PACTADOS POSITIVA'!R498</f>
        <v>12978</v>
      </c>
      <c r="T498" s="48"/>
      <c r="V498" s="48"/>
    </row>
    <row r="499" spans="1:22" x14ac:dyDescent="0.2">
      <c r="A499" s="111"/>
      <c r="B499" s="54" t="s">
        <v>11</v>
      </c>
      <c r="C499" s="54" t="s">
        <v>2836</v>
      </c>
      <c r="D499" s="54" t="s">
        <v>3963</v>
      </c>
      <c r="E499" s="54"/>
      <c r="F499" s="54"/>
      <c r="G499" s="54" t="s">
        <v>2503</v>
      </c>
      <c r="H499" s="54" t="s">
        <v>3964</v>
      </c>
      <c r="I499" s="54"/>
      <c r="J499" s="54" t="s">
        <v>125</v>
      </c>
      <c r="K499" s="54" t="s">
        <v>3965</v>
      </c>
      <c r="L499" s="54">
        <v>20055212</v>
      </c>
      <c r="M499" s="54">
        <v>23</v>
      </c>
      <c r="N499" s="55">
        <v>4684.4399999999996</v>
      </c>
      <c r="O499" s="54" t="s">
        <v>6682</v>
      </c>
      <c r="P499" s="54">
        <v>630</v>
      </c>
      <c r="Q499" s="54">
        <v>526</v>
      </c>
      <c r="R499" s="54">
        <f t="shared" si="7"/>
        <v>526</v>
      </c>
      <c r="S499" s="55">
        <f>N499*(1+'PORCENTAJE ECONOMICO'!$D$12)*'PRODUCTOS PACTADOS POSITIVA'!R499</f>
        <v>2464015.44</v>
      </c>
      <c r="T499" s="48"/>
      <c r="V499" s="48"/>
    </row>
    <row r="500" spans="1:22" x14ac:dyDescent="0.2">
      <c r="A500" s="111"/>
      <c r="B500" s="54" t="s">
        <v>11</v>
      </c>
      <c r="C500" s="54" t="s">
        <v>2833</v>
      </c>
      <c r="D500" s="54" t="s">
        <v>2834</v>
      </c>
      <c r="E500" s="54"/>
      <c r="F500" s="54"/>
      <c r="G500" s="54" t="s">
        <v>2503</v>
      </c>
      <c r="H500" s="54" t="s">
        <v>2835</v>
      </c>
      <c r="I500" s="54" t="s">
        <v>13</v>
      </c>
      <c r="J500" s="54" t="s">
        <v>945</v>
      </c>
      <c r="K500" s="54" t="s">
        <v>4692</v>
      </c>
      <c r="L500" s="54">
        <v>20055572</v>
      </c>
      <c r="M500" s="54">
        <v>5</v>
      </c>
      <c r="N500" s="55">
        <v>3963.44</v>
      </c>
      <c r="O500" s="54" t="s">
        <v>6681</v>
      </c>
      <c r="P500" s="54"/>
      <c r="Q500" s="54">
        <v>90</v>
      </c>
      <c r="R500" s="54">
        <f t="shared" si="7"/>
        <v>90</v>
      </c>
      <c r="S500" s="55">
        <f>N500*(1+'PORCENTAJE ECONOMICO'!$D$12)*'PRODUCTOS PACTADOS POSITIVA'!R500</f>
        <v>356709.6</v>
      </c>
      <c r="T500" s="48"/>
      <c r="V500" s="48"/>
    </row>
    <row r="501" spans="1:22" x14ac:dyDescent="0.2">
      <c r="A501" s="111"/>
      <c r="B501" s="54" t="s">
        <v>11</v>
      </c>
      <c r="C501" s="54" t="s">
        <v>4194</v>
      </c>
      <c r="D501" s="54" t="s">
        <v>4195</v>
      </c>
      <c r="E501" s="54"/>
      <c r="F501" s="54"/>
      <c r="G501" s="54" t="s">
        <v>2684</v>
      </c>
      <c r="H501" s="54" t="s">
        <v>4196</v>
      </c>
      <c r="I501" s="54"/>
      <c r="J501" s="54" t="s">
        <v>2679</v>
      </c>
      <c r="K501" s="54" t="s">
        <v>4197</v>
      </c>
      <c r="L501" s="54">
        <v>20055847</v>
      </c>
      <c r="M501" s="54">
        <v>3</v>
      </c>
      <c r="N501" s="55">
        <v>13340.56</v>
      </c>
      <c r="O501" s="54" t="s">
        <v>6682</v>
      </c>
      <c r="P501" s="54">
        <v>10</v>
      </c>
      <c r="Q501" s="54">
        <v>17</v>
      </c>
      <c r="R501" s="54">
        <f t="shared" si="7"/>
        <v>17</v>
      </c>
      <c r="S501" s="55">
        <f>N501*(1+'PORCENTAJE ECONOMICO'!$D$12)*'PRODUCTOS PACTADOS POSITIVA'!R501</f>
        <v>226789.52</v>
      </c>
      <c r="T501" s="48"/>
      <c r="V501" s="48"/>
    </row>
    <row r="502" spans="1:22" x14ac:dyDescent="0.2">
      <c r="A502" s="111"/>
      <c r="B502" s="54" t="s">
        <v>11</v>
      </c>
      <c r="C502" s="54" t="s">
        <v>4129</v>
      </c>
      <c r="D502" s="54" t="s">
        <v>4130</v>
      </c>
      <c r="E502" s="54"/>
      <c r="F502" s="54"/>
      <c r="G502" s="54" t="s">
        <v>2503</v>
      </c>
      <c r="H502" s="54" t="s">
        <v>4131</v>
      </c>
      <c r="I502" s="54"/>
      <c r="J502" s="54" t="s">
        <v>4132</v>
      </c>
      <c r="K502" s="54" t="s">
        <v>4693</v>
      </c>
      <c r="L502" s="54">
        <v>20057097</v>
      </c>
      <c r="M502" s="54">
        <v>2</v>
      </c>
      <c r="N502" s="55">
        <v>3691.52</v>
      </c>
      <c r="O502" s="54" t="s">
        <v>6682</v>
      </c>
      <c r="P502" s="54">
        <v>1320</v>
      </c>
      <c r="Q502" s="54">
        <v>801</v>
      </c>
      <c r="R502" s="54">
        <f t="shared" si="7"/>
        <v>801</v>
      </c>
      <c r="S502" s="55">
        <f>N502*(1+'PORCENTAJE ECONOMICO'!$D$12)*'PRODUCTOS PACTADOS POSITIVA'!R502</f>
        <v>2956907.52</v>
      </c>
      <c r="T502" s="48"/>
      <c r="V502" s="48"/>
    </row>
    <row r="503" spans="1:22" x14ac:dyDescent="0.2">
      <c r="A503" s="111"/>
      <c r="B503" s="54" t="s">
        <v>11</v>
      </c>
      <c r="C503" s="54" t="s">
        <v>3374</v>
      </c>
      <c r="D503" s="54" t="s">
        <v>3374</v>
      </c>
      <c r="E503" s="54"/>
      <c r="F503" s="54"/>
      <c r="G503" s="54" t="s">
        <v>2684</v>
      </c>
      <c r="H503" s="54" t="s">
        <v>3421</v>
      </c>
      <c r="I503" s="54" t="s">
        <v>13</v>
      </c>
      <c r="J503" s="54" t="s">
        <v>598</v>
      </c>
      <c r="K503" s="54" t="s">
        <v>3422</v>
      </c>
      <c r="L503" s="54">
        <v>20057325</v>
      </c>
      <c r="M503" s="54">
        <v>1</v>
      </c>
      <c r="N503" s="55">
        <v>3160.04</v>
      </c>
      <c r="O503" s="54" t="s">
        <v>6690</v>
      </c>
      <c r="P503" s="54">
        <v>10</v>
      </c>
      <c r="Q503" s="54">
        <v>17</v>
      </c>
      <c r="R503" s="54">
        <f t="shared" si="7"/>
        <v>17</v>
      </c>
      <c r="S503" s="55">
        <f>N503*(1+'PORCENTAJE ECONOMICO'!$D$12)*'PRODUCTOS PACTADOS POSITIVA'!R503</f>
        <v>53720.68</v>
      </c>
      <c r="T503" s="48"/>
      <c r="V503" s="48"/>
    </row>
    <row r="504" spans="1:22" x14ac:dyDescent="0.2">
      <c r="A504" s="111"/>
      <c r="B504" s="54" t="s">
        <v>11</v>
      </c>
      <c r="C504" s="54" t="s">
        <v>3066</v>
      </c>
      <c r="D504" s="54" t="s">
        <v>3067</v>
      </c>
      <c r="E504" s="54"/>
      <c r="F504" s="54"/>
      <c r="G504" s="54" t="s">
        <v>2503</v>
      </c>
      <c r="H504" s="54" t="s">
        <v>3068</v>
      </c>
      <c r="I504" s="54" t="s">
        <v>4694</v>
      </c>
      <c r="J504" s="54" t="s">
        <v>378</v>
      </c>
      <c r="K504" s="54" t="s">
        <v>4695</v>
      </c>
      <c r="L504" s="54">
        <v>20057354</v>
      </c>
      <c r="M504" s="54">
        <v>2</v>
      </c>
      <c r="N504" s="55">
        <v>218875</v>
      </c>
      <c r="O504" s="54" t="s">
        <v>6681</v>
      </c>
      <c r="P504" s="54">
        <v>10</v>
      </c>
      <c r="Q504" s="54">
        <v>12</v>
      </c>
      <c r="R504" s="54">
        <f t="shared" si="7"/>
        <v>12</v>
      </c>
      <c r="S504" s="55">
        <f>N504*(1+'PORCENTAJE ECONOMICO'!$D$12)*'PRODUCTOS PACTADOS POSITIVA'!R504</f>
        <v>2626500</v>
      </c>
      <c r="T504" s="48"/>
      <c r="V504" s="48"/>
    </row>
    <row r="505" spans="1:22" x14ac:dyDescent="0.2">
      <c r="A505" s="111"/>
      <c r="B505" s="54" t="s">
        <v>4696</v>
      </c>
      <c r="C505" s="54" t="s">
        <v>4392</v>
      </c>
      <c r="D505" s="54" t="s">
        <v>4393</v>
      </c>
      <c r="E505" s="54"/>
      <c r="F505" s="54"/>
      <c r="G505" s="54" t="s">
        <v>2503</v>
      </c>
      <c r="H505" s="54" t="s">
        <v>4381</v>
      </c>
      <c r="I505" s="54"/>
      <c r="J505" s="54" t="s">
        <v>2909</v>
      </c>
      <c r="K505" s="54">
        <v>20058362</v>
      </c>
      <c r="L505" s="54">
        <v>20058362</v>
      </c>
      <c r="M505" s="54"/>
      <c r="N505" s="55">
        <v>64890</v>
      </c>
      <c r="O505" s="54" t="s">
        <v>6683</v>
      </c>
      <c r="P505" s="54">
        <v>10</v>
      </c>
      <c r="Q505" s="54">
        <v>10</v>
      </c>
      <c r="R505" s="54">
        <f t="shared" si="7"/>
        <v>10</v>
      </c>
      <c r="S505" s="55">
        <f>N505*(1+'PORCENTAJE ECONOMICO'!$D$12)*'PRODUCTOS PACTADOS POSITIVA'!R505</f>
        <v>648900</v>
      </c>
      <c r="T505" s="48"/>
      <c r="V505" s="48"/>
    </row>
    <row r="506" spans="1:22" x14ac:dyDescent="0.2">
      <c r="A506" s="111"/>
      <c r="B506" s="54" t="s">
        <v>4696</v>
      </c>
      <c r="C506" s="54" t="s">
        <v>6634</v>
      </c>
      <c r="D506" s="54" t="s">
        <v>6635</v>
      </c>
      <c r="E506" s="54" t="s">
        <v>6636</v>
      </c>
      <c r="F506" s="54" t="s">
        <v>4461</v>
      </c>
      <c r="G506" s="54" t="s">
        <v>6637</v>
      </c>
      <c r="H506" s="54" t="s">
        <v>4394</v>
      </c>
      <c r="I506" s="54"/>
      <c r="J506" s="54" t="s">
        <v>6353</v>
      </c>
      <c r="K506" s="54">
        <v>20058363</v>
      </c>
      <c r="L506" s="54">
        <v>20058363</v>
      </c>
      <c r="M506" s="54"/>
      <c r="N506" s="55">
        <v>56281.26</v>
      </c>
      <c r="O506" s="54"/>
      <c r="P506" s="54">
        <v>10</v>
      </c>
      <c r="Q506" s="54">
        <v>11</v>
      </c>
      <c r="R506" s="54">
        <f t="shared" si="7"/>
        <v>11</v>
      </c>
      <c r="S506" s="55">
        <f>N506*(1+'PORCENTAJE ECONOMICO'!$D$12)*'PRODUCTOS PACTADOS POSITIVA'!R506</f>
        <v>619093.86</v>
      </c>
      <c r="T506" s="48"/>
      <c r="V506" s="48"/>
    </row>
    <row r="507" spans="1:22" x14ac:dyDescent="0.2">
      <c r="A507" s="111"/>
      <c r="B507" s="54" t="s">
        <v>4696</v>
      </c>
      <c r="C507" s="54" t="s">
        <v>6638</v>
      </c>
      <c r="D507" s="54" t="s">
        <v>6639</v>
      </c>
      <c r="E507" s="54" t="s">
        <v>6640</v>
      </c>
      <c r="F507" s="54" t="s">
        <v>4455</v>
      </c>
      <c r="G507" s="54" t="s">
        <v>5378</v>
      </c>
      <c r="H507" s="54" t="s">
        <v>4398</v>
      </c>
      <c r="I507" s="54"/>
      <c r="J507" s="54" t="s">
        <v>5091</v>
      </c>
      <c r="K507" s="54">
        <v>20058462</v>
      </c>
      <c r="L507" s="54">
        <v>20058462</v>
      </c>
      <c r="M507" s="54" t="s">
        <v>5091</v>
      </c>
      <c r="N507" s="55">
        <v>67448.52</v>
      </c>
      <c r="O507" s="54"/>
      <c r="P507" s="54">
        <v>26</v>
      </c>
      <c r="Q507" s="54">
        <v>41</v>
      </c>
      <c r="R507" s="54">
        <f t="shared" si="7"/>
        <v>41</v>
      </c>
      <c r="S507" s="55">
        <f>N507*(1+'PORCENTAJE ECONOMICO'!$D$12)*'PRODUCTOS PACTADOS POSITIVA'!R507</f>
        <v>2765389.3200000003</v>
      </c>
      <c r="T507" s="48"/>
      <c r="V507" s="48"/>
    </row>
    <row r="508" spans="1:22" x14ac:dyDescent="0.2">
      <c r="A508" s="111"/>
      <c r="B508" s="54" t="s">
        <v>11</v>
      </c>
      <c r="C508" s="54" t="s">
        <v>3031</v>
      </c>
      <c r="D508" s="54" t="s">
        <v>3032</v>
      </c>
      <c r="E508" s="54"/>
      <c r="F508" s="54"/>
      <c r="G508" s="54" t="s">
        <v>2503</v>
      </c>
      <c r="H508" s="54" t="s">
        <v>3033</v>
      </c>
      <c r="I508" s="54"/>
      <c r="J508" s="54" t="s">
        <v>1251</v>
      </c>
      <c r="K508" s="54" t="s">
        <v>4697</v>
      </c>
      <c r="L508" s="54">
        <v>20058720</v>
      </c>
      <c r="M508" s="54">
        <v>1</v>
      </c>
      <c r="N508" s="55">
        <v>3247.59</v>
      </c>
      <c r="O508" s="54" t="s">
        <v>6681</v>
      </c>
      <c r="P508" s="54">
        <v>266</v>
      </c>
      <c r="Q508" s="54">
        <v>321</v>
      </c>
      <c r="R508" s="54">
        <f t="shared" si="7"/>
        <v>321</v>
      </c>
      <c r="S508" s="55">
        <f>N508*(1+'PORCENTAJE ECONOMICO'!$D$12)*'PRODUCTOS PACTADOS POSITIVA'!R508</f>
        <v>1042476.39</v>
      </c>
      <c r="T508" s="48"/>
      <c r="V508" s="48"/>
    </row>
    <row r="509" spans="1:22" x14ac:dyDescent="0.2">
      <c r="A509" s="111"/>
      <c r="B509" s="54" t="s">
        <v>11</v>
      </c>
      <c r="C509" s="54" t="s">
        <v>2669</v>
      </c>
      <c r="D509" s="54" t="s">
        <v>2670</v>
      </c>
      <c r="E509" s="54"/>
      <c r="F509" s="54"/>
      <c r="G509" s="54" t="s">
        <v>2503</v>
      </c>
      <c r="H509" s="54" t="s">
        <v>2671</v>
      </c>
      <c r="I509" s="54"/>
      <c r="J509" s="54" t="s">
        <v>533</v>
      </c>
      <c r="K509" s="54" t="s">
        <v>2672</v>
      </c>
      <c r="L509" s="54">
        <v>20059276</v>
      </c>
      <c r="M509" s="54">
        <v>1</v>
      </c>
      <c r="N509" s="55">
        <v>1442</v>
      </c>
      <c r="O509" s="54" t="s">
        <v>6688</v>
      </c>
      <c r="P509" s="54">
        <v>10</v>
      </c>
      <c r="Q509" s="54">
        <v>13</v>
      </c>
      <c r="R509" s="54">
        <f t="shared" si="7"/>
        <v>13</v>
      </c>
      <c r="S509" s="55">
        <f>N509*(1+'PORCENTAJE ECONOMICO'!$D$12)*'PRODUCTOS PACTADOS POSITIVA'!R509</f>
        <v>18746</v>
      </c>
      <c r="T509" s="48"/>
      <c r="V509" s="48"/>
    </row>
    <row r="510" spans="1:22" x14ac:dyDescent="0.2">
      <c r="A510" s="111"/>
      <c r="B510" s="54" t="s">
        <v>11</v>
      </c>
      <c r="C510" s="54" t="s">
        <v>4297</v>
      </c>
      <c r="D510" s="54" t="s">
        <v>4298</v>
      </c>
      <c r="E510" s="54"/>
      <c r="F510" s="54"/>
      <c r="G510" s="54" t="s">
        <v>2503</v>
      </c>
      <c r="H510" s="54" t="s">
        <v>4299</v>
      </c>
      <c r="I510" s="54"/>
      <c r="J510" s="54" t="s">
        <v>1111</v>
      </c>
      <c r="K510" s="54" t="s">
        <v>4698</v>
      </c>
      <c r="L510" s="54">
        <v>20059459</v>
      </c>
      <c r="M510" s="54">
        <v>2</v>
      </c>
      <c r="N510" s="55">
        <v>9785</v>
      </c>
      <c r="O510" s="54" t="s">
        <v>6682</v>
      </c>
      <c r="P510" s="54">
        <v>10</v>
      </c>
      <c r="Q510" s="54">
        <v>17</v>
      </c>
      <c r="R510" s="54">
        <f t="shared" si="7"/>
        <v>17</v>
      </c>
      <c r="S510" s="55">
        <f>N510*(1+'PORCENTAJE ECONOMICO'!$D$12)*'PRODUCTOS PACTADOS POSITIVA'!R510</f>
        <v>166345</v>
      </c>
      <c r="T510" s="48"/>
      <c r="V510" s="48"/>
    </row>
    <row r="511" spans="1:22" x14ac:dyDescent="0.2">
      <c r="A511" s="111"/>
      <c r="B511" s="54" t="s">
        <v>11</v>
      </c>
      <c r="C511" s="54" t="s">
        <v>2860</v>
      </c>
      <c r="D511" s="54" t="s">
        <v>344</v>
      </c>
      <c r="E511" s="54"/>
      <c r="F511" s="54"/>
      <c r="G511" s="54" t="s">
        <v>2503</v>
      </c>
      <c r="H511" s="54" t="s">
        <v>2861</v>
      </c>
      <c r="I511" s="54" t="s">
        <v>13</v>
      </c>
      <c r="J511" s="54" t="s">
        <v>143</v>
      </c>
      <c r="K511" s="54" t="s">
        <v>4699</v>
      </c>
      <c r="L511" s="54">
        <v>20059807</v>
      </c>
      <c r="M511" s="54">
        <v>2</v>
      </c>
      <c r="N511" s="55">
        <v>1081.5</v>
      </c>
      <c r="O511" s="54" t="s">
        <v>6681</v>
      </c>
      <c r="P511" s="54">
        <v>2212</v>
      </c>
      <c r="Q511" s="54">
        <v>2117</v>
      </c>
      <c r="R511" s="54">
        <f t="shared" si="7"/>
        <v>2117</v>
      </c>
      <c r="S511" s="55">
        <f>N511*(1+'PORCENTAJE ECONOMICO'!$D$12)*'PRODUCTOS PACTADOS POSITIVA'!R511</f>
        <v>2289535.5</v>
      </c>
      <c r="T511" s="48"/>
      <c r="V511" s="48"/>
    </row>
    <row r="512" spans="1:22" x14ac:dyDescent="0.2">
      <c r="A512" s="111"/>
      <c r="B512" s="54" t="s">
        <v>11</v>
      </c>
      <c r="C512" s="54" t="s">
        <v>2656</v>
      </c>
      <c r="D512" s="54" t="s">
        <v>2657</v>
      </c>
      <c r="E512" s="54"/>
      <c r="F512" s="54"/>
      <c r="G512" s="54" t="s">
        <v>2503</v>
      </c>
      <c r="H512" s="54" t="s">
        <v>2658</v>
      </c>
      <c r="I512" s="54"/>
      <c r="J512" s="54" t="s">
        <v>573</v>
      </c>
      <c r="K512" s="54" t="s">
        <v>2659</v>
      </c>
      <c r="L512" s="54">
        <v>20059849</v>
      </c>
      <c r="M512" s="54">
        <v>3</v>
      </c>
      <c r="N512" s="55">
        <v>4326</v>
      </c>
      <c r="O512" s="54" t="s">
        <v>6688</v>
      </c>
      <c r="P512" s="54">
        <v>10</v>
      </c>
      <c r="Q512" s="54">
        <v>11</v>
      </c>
      <c r="R512" s="54">
        <f t="shared" si="7"/>
        <v>11</v>
      </c>
      <c r="S512" s="55">
        <f>N512*(1+'PORCENTAJE ECONOMICO'!$D$12)*'PRODUCTOS PACTADOS POSITIVA'!R512</f>
        <v>47586</v>
      </c>
      <c r="T512" s="48"/>
      <c r="V512" s="48"/>
    </row>
    <row r="513" spans="1:22" x14ac:dyDescent="0.2">
      <c r="A513" s="111"/>
      <c r="B513" s="54" t="s">
        <v>11</v>
      </c>
      <c r="C513" s="54" t="s">
        <v>4139</v>
      </c>
      <c r="D513" s="54" t="s">
        <v>4140</v>
      </c>
      <c r="E513" s="54"/>
      <c r="F513" s="54"/>
      <c r="G513" s="54" t="s">
        <v>2503</v>
      </c>
      <c r="H513" s="54" t="s">
        <v>4141</v>
      </c>
      <c r="I513" s="54"/>
      <c r="J513" s="54" t="s">
        <v>682</v>
      </c>
      <c r="K513" s="54" t="s">
        <v>4700</v>
      </c>
      <c r="L513" s="54">
        <v>20059984</v>
      </c>
      <c r="M513" s="54">
        <v>21</v>
      </c>
      <c r="N513" s="55">
        <v>1565.6</v>
      </c>
      <c r="O513" s="54" t="s">
        <v>6682</v>
      </c>
      <c r="P513" s="54">
        <v>10</v>
      </c>
      <c r="Q513" s="54">
        <v>17</v>
      </c>
      <c r="R513" s="54">
        <f t="shared" si="7"/>
        <v>17</v>
      </c>
      <c r="S513" s="55">
        <f>N513*(1+'PORCENTAJE ECONOMICO'!$D$12)*'PRODUCTOS PACTADOS POSITIVA'!R513</f>
        <v>26615.199999999997</v>
      </c>
      <c r="T513" s="48"/>
      <c r="V513" s="48"/>
    </row>
    <row r="514" spans="1:22" x14ac:dyDescent="0.2">
      <c r="A514" s="111"/>
      <c r="B514" s="54" t="s">
        <v>11</v>
      </c>
      <c r="C514" s="54" t="s">
        <v>2862</v>
      </c>
      <c r="D514" s="54" t="s">
        <v>2863</v>
      </c>
      <c r="E514" s="54"/>
      <c r="F514" s="54"/>
      <c r="G514" s="54" t="s">
        <v>2503</v>
      </c>
      <c r="H514" s="54" t="s">
        <v>2864</v>
      </c>
      <c r="I514" s="54" t="s">
        <v>13</v>
      </c>
      <c r="J514" s="54" t="s">
        <v>143</v>
      </c>
      <c r="K514" s="54" t="s">
        <v>4701</v>
      </c>
      <c r="L514" s="54">
        <v>20060069</v>
      </c>
      <c r="M514" s="54">
        <v>2</v>
      </c>
      <c r="N514" s="55">
        <v>1211.28</v>
      </c>
      <c r="O514" s="54" t="s">
        <v>6681</v>
      </c>
      <c r="P514" s="54">
        <v>5348</v>
      </c>
      <c r="Q514" s="54">
        <v>2888</v>
      </c>
      <c r="R514" s="54">
        <f t="shared" si="7"/>
        <v>2888</v>
      </c>
      <c r="S514" s="55">
        <f>N514*(1+'PORCENTAJE ECONOMICO'!$D$12)*'PRODUCTOS PACTADOS POSITIVA'!R514</f>
        <v>3498176.64</v>
      </c>
      <c r="T514" s="48"/>
      <c r="V514" s="48"/>
    </row>
    <row r="515" spans="1:22" x14ac:dyDescent="0.2">
      <c r="A515" s="111"/>
      <c r="B515" s="54" t="s">
        <v>11</v>
      </c>
      <c r="C515" s="54" t="s">
        <v>4099</v>
      </c>
      <c r="D515" s="54" t="s">
        <v>4100</v>
      </c>
      <c r="E515" s="54"/>
      <c r="F515" s="54"/>
      <c r="G515" s="54" t="s">
        <v>2684</v>
      </c>
      <c r="H515" s="54" t="s">
        <v>4101</v>
      </c>
      <c r="I515" s="54"/>
      <c r="J515" s="54" t="s">
        <v>1429</v>
      </c>
      <c r="K515" s="54" t="s">
        <v>4702</v>
      </c>
      <c r="L515" s="54">
        <v>20060310</v>
      </c>
      <c r="M515" s="54">
        <v>4</v>
      </c>
      <c r="N515" s="55">
        <v>1106.22</v>
      </c>
      <c r="O515" s="54" t="s">
        <v>6682</v>
      </c>
      <c r="P515" s="54">
        <v>1170</v>
      </c>
      <c r="Q515" s="54">
        <v>480</v>
      </c>
      <c r="R515" s="54">
        <f t="shared" si="7"/>
        <v>480</v>
      </c>
      <c r="S515" s="55">
        <f>N515*(1+'PORCENTAJE ECONOMICO'!$D$12)*'PRODUCTOS PACTADOS POSITIVA'!R515</f>
        <v>530985.6</v>
      </c>
      <c r="T515" s="48"/>
      <c r="V515" s="48"/>
    </row>
    <row r="516" spans="1:22" x14ac:dyDescent="0.2">
      <c r="A516" s="111"/>
      <c r="B516" s="54" t="s">
        <v>11</v>
      </c>
      <c r="C516" s="54" t="s">
        <v>2855</v>
      </c>
      <c r="D516" s="54" t="s">
        <v>2856</v>
      </c>
      <c r="E516" s="54"/>
      <c r="F516" s="54"/>
      <c r="G516" s="54" t="s">
        <v>2503</v>
      </c>
      <c r="H516" s="54" t="s">
        <v>142</v>
      </c>
      <c r="I516" s="54" t="s">
        <v>13</v>
      </c>
      <c r="J516" s="54" t="s">
        <v>143</v>
      </c>
      <c r="K516" s="54" t="s">
        <v>4703</v>
      </c>
      <c r="L516" s="54">
        <v>20060553</v>
      </c>
      <c r="M516" s="54">
        <v>1</v>
      </c>
      <c r="N516" s="55">
        <v>1257.6300000000001</v>
      </c>
      <c r="O516" s="54"/>
      <c r="P516" s="54">
        <v>5477</v>
      </c>
      <c r="Q516" s="54">
        <v>5073</v>
      </c>
      <c r="R516" s="54">
        <f t="shared" si="7"/>
        <v>5073</v>
      </c>
      <c r="S516" s="55">
        <f>N516*(1+'PORCENTAJE ECONOMICO'!$D$12)*'PRODUCTOS PACTADOS POSITIVA'!R516</f>
        <v>6379956.9900000002</v>
      </c>
      <c r="T516" s="48"/>
      <c r="V516" s="48"/>
    </row>
    <row r="517" spans="1:22" x14ac:dyDescent="0.2">
      <c r="A517" s="111"/>
      <c r="B517" s="54" t="s">
        <v>11</v>
      </c>
      <c r="C517" s="54" t="s">
        <v>4163</v>
      </c>
      <c r="D517" s="54" t="s">
        <v>4164</v>
      </c>
      <c r="E517" s="54"/>
      <c r="F517" s="54"/>
      <c r="G517" s="54" t="s">
        <v>2503</v>
      </c>
      <c r="H517" s="54" t="s">
        <v>4165</v>
      </c>
      <c r="I517" s="54" t="s">
        <v>13</v>
      </c>
      <c r="J517" s="54" t="s">
        <v>4166</v>
      </c>
      <c r="K517" s="54" t="s">
        <v>4704</v>
      </c>
      <c r="L517" s="54">
        <v>20060798</v>
      </c>
      <c r="M517" s="54">
        <v>2</v>
      </c>
      <c r="N517" s="55">
        <v>10617.24</v>
      </c>
      <c r="O517" s="54" t="s">
        <v>6682</v>
      </c>
      <c r="P517" s="54">
        <v>9</v>
      </c>
      <c r="Q517" s="54">
        <v>9</v>
      </c>
      <c r="R517" s="54">
        <f t="shared" si="7"/>
        <v>9</v>
      </c>
      <c r="S517" s="55">
        <f>N517*(1+'PORCENTAJE ECONOMICO'!$D$12)*'PRODUCTOS PACTADOS POSITIVA'!R517</f>
        <v>95555.16</v>
      </c>
      <c r="T517" s="48"/>
      <c r="V517" s="48"/>
    </row>
    <row r="518" spans="1:22" x14ac:dyDescent="0.2">
      <c r="A518" s="111"/>
      <c r="B518" s="54" t="s">
        <v>11</v>
      </c>
      <c r="C518" s="54" t="s">
        <v>2851</v>
      </c>
      <c r="D518" s="54" t="s">
        <v>3160</v>
      </c>
      <c r="E518" s="54"/>
      <c r="F518" s="54"/>
      <c r="G518" s="54" t="s">
        <v>2684</v>
      </c>
      <c r="H518" s="54" t="s">
        <v>3161</v>
      </c>
      <c r="I518" s="54" t="s">
        <v>13</v>
      </c>
      <c r="J518" s="54" t="s">
        <v>592</v>
      </c>
      <c r="K518" s="54" t="s">
        <v>3162</v>
      </c>
      <c r="L518" s="54">
        <v>20061109</v>
      </c>
      <c r="M518" s="54">
        <v>2</v>
      </c>
      <c r="N518" s="55">
        <v>670.53</v>
      </c>
      <c r="O518" s="54" t="s">
        <v>6685</v>
      </c>
      <c r="P518" s="54">
        <v>90</v>
      </c>
      <c r="Q518" s="54">
        <v>101</v>
      </c>
      <c r="R518" s="54">
        <f t="shared" si="7"/>
        <v>101</v>
      </c>
      <c r="S518" s="55">
        <f>N518*(1+'PORCENTAJE ECONOMICO'!$D$12)*'PRODUCTOS PACTADOS POSITIVA'!R518</f>
        <v>67723.53</v>
      </c>
      <c r="T518" s="48"/>
      <c r="V518" s="48"/>
    </row>
    <row r="519" spans="1:22" x14ac:dyDescent="0.2">
      <c r="A519" s="111"/>
      <c r="B519" s="54" t="s">
        <v>11</v>
      </c>
      <c r="C519" s="54" t="s">
        <v>2501</v>
      </c>
      <c r="D519" s="54" t="s">
        <v>2502</v>
      </c>
      <c r="E519" s="54"/>
      <c r="F519" s="54"/>
      <c r="G519" s="54" t="s">
        <v>2503</v>
      </c>
      <c r="H519" s="54" t="s">
        <v>2504</v>
      </c>
      <c r="I519" s="54"/>
      <c r="J519" s="54" t="s">
        <v>19</v>
      </c>
      <c r="K519" s="54" t="s">
        <v>4705</v>
      </c>
      <c r="L519" s="54">
        <v>20061322</v>
      </c>
      <c r="M519" s="54">
        <v>5</v>
      </c>
      <c r="N519" s="55">
        <v>1039.27</v>
      </c>
      <c r="O519" s="54"/>
      <c r="P519" s="54">
        <v>470010</v>
      </c>
      <c r="Q519" s="54">
        <v>330616</v>
      </c>
      <c r="R519" s="54">
        <f t="shared" ref="R519:R582" si="8">AVERAGE(Q519:Q519)</f>
        <v>330616</v>
      </c>
      <c r="S519" s="55">
        <f>N519*(1+'PORCENTAJE ECONOMICO'!$D$12)*'PRODUCTOS PACTADOS POSITIVA'!R519</f>
        <v>343599290.31999999</v>
      </c>
      <c r="T519" s="48"/>
      <c r="V519" s="48"/>
    </row>
    <row r="520" spans="1:22" x14ac:dyDescent="0.2">
      <c r="A520" s="111"/>
      <c r="B520" s="54" t="s">
        <v>11</v>
      </c>
      <c r="C520" s="54" t="s">
        <v>2577</v>
      </c>
      <c r="D520" s="54" t="s">
        <v>3163</v>
      </c>
      <c r="E520" s="54"/>
      <c r="F520" s="54"/>
      <c r="G520" s="54" t="s">
        <v>2503</v>
      </c>
      <c r="H520" s="54" t="s">
        <v>3164</v>
      </c>
      <c r="I520" s="54"/>
      <c r="J520" s="54" t="s">
        <v>612</v>
      </c>
      <c r="K520" s="54" t="s">
        <v>3165</v>
      </c>
      <c r="L520" s="54">
        <v>20062102</v>
      </c>
      <c r="M520" s="54">
        <v>2</v>
      </c>
      <c r="N520" s="55">
        <v>927</v>
      </c>
      <c r="O520" s="54" t="s">
        <v>6685</v>
      </c>
      <c r="P520" s="54">
        <v>10</v>
      </c>
      <c r="Q520" s="54">
        <v>10</v>
      </c>
      <c r="R520" s="54">
        <f t="shared" si="8"/>
        <v>10</v>
      </c>
      <c r="S520" s="55">
        <f>N520*(1+'PORCENTAJE ECONOMICO'!$D$12)*'PRODUCTOS PACTADOS POSITIVA'!R520</f>
        <v>9270</v>
      </c>
      <c r="T520" s="48"/>
      <c r="V520" s="48"/>
    </row>
    <row r="521" spans="1:22" x14ac:dyDescent="0.2">
      <c r="A521" s="111"/>
      <c r="B521" s="54" t="s">
        <v>11</v>
      </c>
      <c r="C521" s="54" t="s">
        <v>4172</v>
      </c>
      <c r="D521" s="54" t="s">
        <v>4173</v>
      </c>
      <c r="E521" s="54"/>
      <c r="F521" s="54"/>
      <c r="G521" s="54" t="s">
        <v>2503</v>
      </c>
      <c r="H521" s="54" t="s">
        <v>4174</v>
      </c>
      <c r="I521" s="54" t="s">
        <v>13</v>
      </c>
      <c r="J521" s="54" t="s">
        <v>1191</v>
      </c>
      <c r="K521" s="54" t="s">
        <v>4706</v>
      </c>
      <c r="L521" s="54">
        <v>20062575</v>
      </c>
      <c r="M521" s="54">
        <v>2</v>
      </c>
      <c r="N521" s="55">
        <v>6500.33</v>
      </c>
      <c r="O521" s="54" t="s">
        <v>6682</v>
      </c>
      <c r="P521" s="54">
        <v>10</v>
      </c>
      <c r="Q521" s="54">
        <v>14</v>
      </c>
      <c r="R521" s="54">
        <f t="shared" si="8"/>
        <v>14</v>
      </c>
      <c r="S521" s="55">
        <f>N521*(1+'PORCENTAJE ECONOMICO'!$D$12)*'PRODUCTOS PACTADOS POSITIVA'!R521</f>
        <v>91004.62</v>
      </c>
      <c r="T521" s="48"/>
      <c r="V521" s="48"/>
    </row>
    <row r="522" spans="1:22" x14ac:dyDescent="0.2">
      <c r="A522" s="111"/>
      <c r="B522" s="54" t="s">
        <v>11</v>
      </c>
      <c r="C522" s="54" t="s">
        <v>3069</v>
      </c>
      <c r="D522" s="54" t="s">
        <v>3070</v>
      </c>
      <c r="E522" s="54"/>
      <c r="F522" s="54"/>
      <c r="G522" s="54" t="s">
        <v>2503</v>
      </c>
      <c r="H522" s="54" t="s">
        <v>3071</v>
      </c>
      <c r="I522" s="54" t="s">
        <v>4694</v>
      </c>
      <c r="J522" s="54" t="s">
        <v>378</v>
      </c>
      <c r="K522" s="54" t="s">
        <v>4707</v>
      </c>
      <c r="L522" s="54">
        <v>20062869</v>
      </c>
      <c r="M522" s="54">
        <v>1</v>
      </c>
      <c r="N522" s="55">
        <v>523257.51</v>
      </c>
      <c r="O522" s="54" t="s">
        <v>6681</v>
      </c>
      <c r="P522" s="54">
        <v>10</v>
      </c>
      <c r="Q522" s="54">
        <v>13</v>
      </c>
      <c r="R522" s="54">
        <f t="shared" si="8"/>
        <v>13</v>
      </c>
      <c r="S522" s="55">
        <f>N522*(1+'PORCENTAJE ECONOMICO'!$D$12)*'PRODUCTOS PACTADOS POSITIVA'!R522</f>
        <v>6802347.6299999999</v>
      </c>
      <c r="T522" s="48"/>
      <c r="V522" s="48"/>
    </row>
    <row r="523" spans="1:22" x14ac:dyDescent="0.2">
      <c r="A523" s="111"/>
      <c r="B523" s="54" t="s">
        <v>11</v>
      </c>
      <c r="C523" s="54" t="s">
        <v>3091</v>
      </c>
      <c r="D523" s="54" t="s">
        <v>3092</v>
      </c>
      <c r="E523" s="54"/>
      <c r="F523" s="54"/>
      <c r="G523" s="54" t="s">
        <v>2503</v>
      </c>
      <c r="H523" s="54" t="s">
        <v>3093</v>
      </c>
      <c r="I523" s="54" t="s">
        <v>13</v>
      </c>
      <c r="J523" s="54" t="s">
        <v>3094</v>
      </c>
      <c r="K523" s="54" t="s">
        <v>4708</v>
      </c>
      <c r="L523" s="54">
        <v>20063667</v>
      </c>
      <c r="M523" s="54">
        <v>1</v>
      </c>
      <c r="N523" s="55">
        <v>38028.629999999997</v>
      </c>
      <c r="O523" s="54" t="s">
        <v>6681</v>
      </c>
      <c r="P523" s="54">
        <v>18</v>
      </c>
      <c r="Q523" s="54">
        <v>21</v>
      </c>
      <c r="R523" s="54">
        <f t="shared" si="8"/>
        <v>21</v>
      </c>
      <c r="S523" s="55">
        <f>N523*(1+'PORCENTAJE ECONOMICO'!$D$12)*'PRODUCTOS PACTADOS POSITIVA'!R523</f>
        <v>798601.23</v>
      </c>
      <c r="T523" s="48"/>
      <c r="V523" s="48"/>
    </row>
    <row r="524" spans="1:22" x14ac:dyDescent="0.2">
      <c r="A524" s="111"/>
      <c r="B524" s="54" t="s">
        <v>11</v>
      </c>
      <c r="C524" s="54" t="s">
        <v>3512</v>
      </c>
      <c r="D524" s="54" t="s">
        <v>371</v>
      </c>
      <c r="E524" s="54"/>
      <c r="F524" s="54"/>
      <c r="G524" s="54" t="s">
        <v>2503</v>
      </c>
      <c r="H524" s="54" t="s">
        <v>3513</v>
      </c>
      <c r="I524" s="54" t="s">
        <v>13</v>
      </c>
      <c r="J524" s="54" t="s">
        <v>372</v>
      </c>
      <c r="K524" s="54" t="s">
        <v>3514</v>
      </c>
      <c r="L524" s="54">
        <v>20063873</v>
      </c>
      <c r="M524" s="54">
        <v>19</v>
      </c>
      <c r="N524" s="55">
        <v>1648</v>
      </c>
      <c r="O524" s="54" t="s">
        <v>6686</v>
      </c>
      <c r="P524" s="54">
        <v>1378</v>
      </c>
      <c r="Q524" s="54">
        <v>1847</v>
      </c>
      <c r="R524" s="54">
        <f t="shared" si="8"/>
        <v>1847</v>
      </c>
      <c r="S524" s="55">
        <f>N524*(1+'PORCENTAJE ECONOMICO'!$D$12)*'PRODUCTOS PACTADOS POSITIVA'!R524</f>
        <v>3043856</v>
      </c>
      <c r="T524" s="48"/>
      <c r="V524" s="48"/>
    </row>
    <row r="525" spans="1:22" x14ac:dyDescent="0.2">
      <c r="A525" s="111"/>
      <c r="B525" s="54" t="s">
        <v>11</v>
      </c>
      <c r="C525" s="54" t="s">
        <v>737</v>
      </c>
      <c r="D525" s="54" t="s">
        <v>3347</v>
      </c>
      <c r="E525" s="54"/>
      <c r="F525" s="54"/>
      <c r="G525" s="54" t="s">
        <v>2684</v>
      </c>
      <c r="H525" s="54" t="s">
        <v>3348</v>
      </c>
      <c r="I525" s="54"/>
      <c r="J525" s="54" t="s">
        <v>738</v>
      </c>
      <c r="K525" s="54" t="s">
        <v>3349</v>
      </c>
      <c r="L525" s="54">
        <v>20063891</v>
      </c>
      <c r="M525" s="54">
        <v>1</v>
      </c>
      <c r="N525" s="55">
        <v>453.2</v>
      </c>
      <c r="O525" s="54" t="s">
        <v>6687</v>
      </c>
      <c r="P525" s="54">
        <v>10</v>
      </c>
      <c r="Q525" s="54">
        <v>14</v>
      </c>
      <c r="R525" s="54">
        <f t="shared" si="8"/>
        <v>14</v>
      </c>
      <c r="S525" s="55">
        <f>N525*(1+'PORCENTAJE ECONOMICO'!$D$12)*'PRODUCTOS PACTADOS POSITIVA'!R525</f>
        <v>6344.8</v>
      </c>
      <c r="T525" s="48"/>
      <c r="V525" s="48"/>
    </row>
    <row r="526" spans="1:22" x14ac:dyDescent="0.2">
      <c r="A526" s="111"/>
      <c r="B526" s="54" t="s">
        <v>11</v>
      </c>
      <c r="C526" s="54" t="s">
        <v>3470</v>
      </c>
      <c r="D526" s="54" t="s">
        <v>3471</v>
      </c>
      <c r="E526" s="54"/>
      <c r="F526" s="54"/>
      <c r="G526" s="54" t="s">
        <v>2503</v>
      </c>
      <c r="H526" s="54" t="s">
        <v>3472</v>
      </c>
      <c r="I526" s="54" t="s">
        <v>13</v>
      </c>
      <c r="J526" s="54" t="s">
        <v>303</v>
      </c>
      <c r="K526" s="54" t="s">
        <v>3473</v>
      </c>
      <c r="L526" s="54">
        <v>20064684</v>
      </c>
      <c r="M526" s="54">
        <v>22</v>
      </c>
      <c r="N526" s="55">
        <v>1385.35</v>
      </c>
      <c r="O526" s="54" t="s">
        <v>6686</v>
      </c>
      <c r="P526" s="54">
        <v>972</v>
      </c>
      <c r="Q526" s="54">
        <v>496</v>
      </c>
      <c r="R526" s="54">
        <f t="shared" si="8"/>
        <v>496</v>
      </c>
      <c r="S526" s="55">
        <f>N526*(1+'PORCENTAJE ECONOMICO'!$D$12)*'PRODUCTOS PACTADOS POSITIVA'!R526</f>
        <v>687133.6</v>
      </c>
      <c r="T526" s="48"/>
      <c r="V526" s="48"/>
    </row>
    <row r="527" spans="1:22" x14ac:dyDescent="0.2">
      <c r="A527" s="111"/>
      <c r="B527" s="54" t="s">
        <v>11</v>
      </c>
      <c r="C527" s="54" t="s">
        <v>3474</v>
      </c>
      <c r="D527" s="54" t="s">
        <v>432</v>
      </c>
      <c r="E527" s="54"/>
      <c r="F527" s="54"/>
      <c r="G527" s="54" t="s">
        <v>2503</v>
      </c>
      <c r="H527" s="54" t="s">
        <v>3475</v>
      </c>
      <c r="I527" s="54" t="s">
        <v>13</v>
      </c>
      <c r="J527" s="54" t="s">
        <v>303</v>
      </c>
      <c r="K527" s="54" t="s">
        <v>3476</v>
      </c>
      <c r="L527" s="54">
        <v>20064726</v>
      </c>
      <c r="M527" s="54">
        <v>21</v>
      </c>
      <c r="N527" s="55">
        <v>1456.42</v>
      </c>
      <c r="O527" s="54" t="s">
        <v>6686</v>
      </c>
      <c r="P527" s="54">
        <v>951</v>
      </c>
      <c r="Q527" s="54">
        <v>803</v>
      </c>
      <c r="R527" s="54">
        <f t="shared" si="8"/>
        <v>803</v>
      </c>
      <c r="S527" s="55">
        <f>N527*(1+'PORCENTAJE ECONOMICO'!$D$12)*'PRODUCTOS PACTADOS POSITIVA'!R527</f>
        <v>1169505.26</v>
      </c>
      <c r="T527" s="48"/>
      <c r="V527" s="48"/>
    </row>
    <row r="528" spans="1:22" x14ac:dyDescent="0.2">
      <c r="A528" s="111"/>
      <c r="B528" s="54" t="s">
        <v>11</v>
      </c>
      <c r="C528" s="54" t="s">
        <v>3048</v>
      </c>
      <c r="D528" s="54" t="s">
        <v>4303</v>
      </c>
      <c r="E528" s="54"/>
      <c r="F528" s="54"/>
      <c r="G528" s="54" t="s">
        <v>2684</v>
      </c>
      <c r="H528" s="54" t="s">
        <v>4305</v>
      </c>
      <c r="I528" s="54"/>
      <c r="J528" s="54" t="s">
        <v>205</v>
      </c>
      <c r="K528" s="54" t="s">
        <v>4709</v>
      </c>
      <c r="L528" s="54">
        <v>20065504</v>
      </c>
      <c r="M528" s="54">
        <v>14</v>
      </c>
      <c r="N528" s="55">
        <v>1915.8</v>
      </c>
      <c r="O528" s="54" t="s">
        <v>6682</v>
      </c>
      <c r="P528" s="54">
        <v>10</v>
      </c>
      <c r="Q528" s="54">
        <v>19</v>
      </c>
      <c r="R528" s="54">
        <f t="shared" si="8"/>
        <v>19</v>
      </c>
      <c r="S528" s="55">
        <f>N528*(1+'PORCENTAJE ECONOMICO'!$D$12)*'PRODUCTOS PACTADOS POSITIVA'!R528</f>
        <v>36400.199999999997</v>
      </c>
      <c r="T528" s="48"/>
      <c r="V528" s="48"/>
    </row>
    <row r="529" spans="1:22" x14ac:dyDescent="0.2">
      <c r="A529" s="111"/>
      <c r="B529" s="54" t="s">
        <v>11</v>
      </c>
      <c r="C529" s="54" t="s">
        <v>3045</v>
      </c>
      <c r="D529" s="54" t="s">
        <v>4303</v>
      </c>
      <c r="E529" s="54"/>
      <c r="F529" s="54"/>
      <c r="G529" s="54" t="s">
        <v>2684</v>
      </c>
      <c r="H529" s="54" t="s">
        <v>4304</v>
      </c>
      <c r="I529" s="54"/>
      <c r="J529" s="54" t="s">
        <v>205</v>
      </c>
      <c r="K529" s="54" t="s">
        <v>4710</v>
      </c>
      <c r="L529" s="54">
        <v>20065507</v>
      </c>
      <c r="M529" s="54">
        <v>4</v>
      </c>
      <c r="N529" s="55">
        <v>6221.2</v>
      </c>
      <c r="O529" s="54" t="s">
        <v>6682</v>
      </c>
      <c r="P529" s="54">
        <v>10</v>
      </c>
      <c r="Q529" s="54">
        <v>16</v>
      </c>
      <c r="R529" s="54">
        <f t="shared" si="8"/>
        <v>16</v>
      </c>
      <c r="S529" s="55">
        <f>N529*(1+'PORCENTAJE ECONOMICO'!$D$12)*'PRODUCTOS PACTADOS POSITIVA'!R529</f>
        <v>99539.199999999997</v>
      </c>
      <c r="T529" s="48"/>
      <c r="V529" s="48"/>
    </row>
    <row r="530" spans="1:22" x14ac:dyDescent="0.2">
      <c r="A530" s="111"/>
      <c r="B530" s="54" t="s">
        <v>11</v>
      </c>
      <c r="C530" s="54" t="s">
        <v>2753</v>
      </c>
      <c r="D530" s="54" t="s">
        <v>3533</v>
      </c>
      <c r="E530" s="54"/>
      <c r="F530" s="54"/>
      <c r="G530" s="54" t="s">
        <v>2684</v>
      </c>
      <c r="H530" s="54" t="s">
        <v>3534</v>
      </c>
      <c r="I530" s="54"/>
      <c r="J530" s="54" t="s">
        <v>392</v>
      </c>
      <c r="K530" s="54" t="s">
        <v>3535</v>
      </c>
      <c r="L530" s="54">
        <v>20066784</v>
      </c>
      <c r="M530" s="54">
        <v>1</v>
      </c>
      <c r="N530" s="55">
        <v>16902.3</v>
      </c>
      <c r="O530" s="54" t="s">
        <v>6683</v>
      </c>
      <c r="P530" s="54">
        <v>10</v>
      </c>
      <c r="Q530" s="54">
        <v>11</v>
      </c>
      <c r="R530" s="54">
        <f t="shared" si="8"/>
        <v>11</v>
      </c>
      <c r="S530" s="55">
        <f>N530*(1+'PORCENTAJE ECONOMICO'!$D$12)*'PRODUCTOS PACTADOS POSITIVA'!R530</f>
        <v>185925.3</v>
      </c>
      <c r="T530" s="48"/>
      <c r="V530" s="48"/>
    </row>
    <row r="531" spans="1:22" x14ac:dyDescent="0.2">
      <c r="A531" s="111"/>
      <c r="B531" s="54" t="s">
        <v>11</v>
      </c>
      <c r="C531" s="54" t="s">
        <v>2760</v>
      </c>
      <c r="D531" s="54" t="s">
        <v>2761</v>
      </c>
      <c r="E531" s="54"/>
      <c r="F531" s="54"/>
      <c r="G531" s="54" t="s">
        <v>2503</v>
      </c>
      <c r="H531" s="54" t="s">
        <v>2762</v>
      </c>
      <c r="I531" s="54" t="s">
        <v>13</v>
      </c>
      <c r="J531" s="54" t="s">
        <v>2763</v>
      </c>
      <c r="K531" s="54" t="s">
        <v>4711</v>
      </c>
      <c r="L531" s="54">
        <v>20066852</v>
      </c>
      <c r="M531" s="54">
        <v>1</v>
      </c>
      <c r="N531" s="55">
        <v>5887.48</v>
      </c>
      <c r="O531" s="54" t="s">
        <v>6681</v>
      </c>
      <c r="P531" s="54">
        <v>90</v>
      </c>
      <c r="Q531" s="54">
        <v>912</v>
      </c>
      <c r="R531" s="54">
        <f t="shared" si="8"/>
        <v>912</v>
      </c>
      <c r="S531" s="55">
        <f>N531*(1+'PORCENTAJE ECONOMICO'!$D$12)*'PRODUCTOS PACTADOS POSITIVA'!R531</f>
        <v>5369381.7599999998</v>
      </c>
      <c r="T531" s="48"/>
      <c r="V531" s="48"/>
    </row>
    <row r="532" spans="1:22" x14ac:dyDescent="0.2">
      <c r="A532" s="111"/>
      <c r="B532" s="54" t="s">
        <v>4696</v>
      </c>
      <c r="C532" s="54" t="s">
        <v>4371</v>
      </c>
      <c r="D532" s="54" t="s">
        <v>4372</v>
      </c>
      <c r="E532" s="54"/>
      <c r="F532" s="54"/>
      <c r="G532" s="54" t="s">
        <v>2503</v>
      </c>
      <c r="H532" s="54" t="s">
        <v>4373</v>
      </c>
      <c r="I532" s="54"/>
      <c r="J532" s="54" t="s">
        <v>4400</v>
      </c>
      <c r="K532" s="54">
        <v>20067030</v>
      </c>
      <c r="L532" s="54">
        <v>20067030</v>
      </c>
      <c r="M532" s="54"/>
      <c r="N532" s="55">
        <v>680.83</v>
      </c>
      <c r="O532" s="54" t="s">
        <v>6682</v>
      </c>
      <c r="P532" s="54">
        <v>10</v>
      </c>
      <c r="Q532" s="54">
        <v>18</v>
      </c>
      <c r="R532" s="54">
        <f t="shared" si="8"/>
        <v>18</v>
      </c>
      <c r="S532" s="55">
        <f>N532*(1+'PORCENTAJE ECONOMICO'!$D$12)*'PRODUCTOS PACTADOS POSITIVA'!R532</f>
        <v>12254.94</v>
      </c>
      <c r="T532" s="48"/>
      <c r="V532" s="48"/>
    </row>
    <row r="533" spans="1:22" x14ac:dyDescent="0.2">
      <c r="A533" s="111"/>
      <c r="B533" s="54" t="s">
        <v>4696</v>
      </c>
      <c r="C533" s="54" t="s">
        <v>4366</v>
      </c>
      <c r="D533" s="54" t="s">
        <v>4367</v>
      </c>
      <c r="E533" s="54"/>
      <c r="F533" s="54"/>
      <c r="G533" s="54" t="s">
        <v>2503</v>
      </c>
      <c r="H533" s="54" t="s">
        <v>4368</v>
      </c>
      <c r="I533" s="54"/>
      <c r="J533" s="54" t="s">
        <v>4400</v>
      </c>
      <c r="K533" s="54">
        <v>20067032</v>
      </c>
      <c r="L533" s="54">
        <v>20067032</v>
      </c>
      <c r="M533" s="54"/>
      <c r="N533" s="55">
        <v>780.74</v>
      </c>
      <c r="O533" s="54" t="s">
        <v>6682</v>
      </c>
      <c r="P533" s="54">
        <v>10</v>
      </c>
      <c r="Q533" s="54">
        <v>10</v>
      </c>
      <c r="R533" s="54">
        <f t="shared" si="8"/>
        <v>10</v>
      </c>
      <c r="S533" s="55">
        <f>N533*(1+'PORCENTAJE ECONOMICO'!$D$12)*'PRODUCTOS PACTADOS POSITIVA'!R533</f>
        <v>7807.4</v>
      </c>
      <c r="T533" s="48"/>
      <c r="V533" s="48"/>
    </row>
    <row r="534" spans="1:22" x14ac:dyDescent="0.2">
      <c r="A534" s="111"/>
      <c r="B534" s="54" t="s">
        <v>4696</v>
      </c>
      <c r="C534" s="54" t="s">
        <v>4389</v>
      </c>
      <c r="D534" s="54" t="s">
        <v>4390</v>
      </c>
      <c r="E534" s="54"/>
      <c r="F534" s="54"/>
      <c r="G534" s="54" t="s">
        <v>2503</v>
      </c>
      <c r="H534" s="54" t="s">
        <v>4391</v>
      </c>
      <c r="I534" s="54"/>
      <c r="J534" s="54" t="s">
        <v>2909</v>
      </c>
      <c r="K534" s="54">
        <v>20067509</v>
      </c>
      <c r="L534" s="54">
        <v>20067509</v>
      </c>
      <c r="M534" s="54"/>
      <c r="N534" s="55">
        <v>36009.83</v>
      </c>
      <c r="O534" s="54" t="s">
        <v>6683</v>
      </c>
      <c r="P534" s="54">
        <v>10</v>
      </c>
      <c r="Q534" s="54">
        <v>12</v>
      </c>
      <c r="R534" s="54">
        <f t="shared" si="8"/>
        <v>12</v>
      </c>
      <c r="S534" s="55">
        <f>N534*(1+'PORCENTAJE ECONOMICO'!$D$12)*'PRODUCTOS PACTADOS POSITIVA'!R534</f>
        <v>432117.96</v>
      </c>
      <c r="T534" s="48"/>
      <c r="V534" s="48"/>
    </row>
    <row r="535" spans="1:22" x14ac:dyDescent="0.2">
      <c r="A535" s="111"/>
      <c r="B535" s="54" t="s">
        <v>11</v>
      </c>
      <c r="C535" s="54" t="s">
        <v>2733</v>
      </c>
      <c r="D535" s="54" t="s">
        <v>1157</v>
      </c>
      <c r="E535" s="54"/>
      <c r="F535" s="54"/>
      <c r="G535" s="54" t="s">
        <v>2503</v>
      </c>
      <c r="H535" s="54" t="s">
        <v>2734</v>
      </c>
      <c r="I535" s="54" t="s">
        <v>13</v>
      </c>
      <c r="J535" s="54" t="s">
        <v>1158</v>
      </c>
      <c r="K535" s="54" t="s">
        <v>4712</v>
      </c>
      <c r="L535" s="54">
        <v>20067610</v>
      </c>
      <c r="M535" s="54">
        <v>1</v>
      </c>
      <c r="N535" s="55">
        <v>59812.1</v>
      </c>
      <c r="O535" s="54" t="s">
        <v>6681</v>
      </c>
      <c r="P535" s="54">
        <v>16</v>
      </c>
      <c r="Q535" s="54">
        <v>6</v>
      </c>
      <c r="R535" s="54">
        <f t="shared" si="8"/>
        <v>6</v>
      </c>
      <c r="S535" s="55">
        <f>N535*(1+'PORCENTAJE ECONOMICO'!$D$12)*'PRODUCTOS PACTADOS POSITIVA'!R535</f>
        <v>358872.6</v>
      </c>
      <c r="T535" s="48"/>
      <c r="V535" s="48"/>
    </row>
    <row r="536" spans="1:22" x14ac:dyDescent="0.2">
      <c r="A536" s="111"/>
      <c r="B536" s="54" t="s">
        <v>11</v>
      </c>
      <c r="C536" s="54" t="s">
        <v>2764</v>
      </c>
      <c r="D536" s="54" t="s">
        <v>1258</v>
      </c>
      <c r="E536" s="54"/>
      <c r="F536" s="54"/>
      <c r="G536" s="54" t="s">
        <v>2503</v>
      </c>
      <c r="H536" s="54" t="s">
        <v>2765</v>
      </c>
      <c r="I536" s="54" t="s">
        <v>13</v>
      </c>
      <c r="J536" s="54" t="s">
        <v>279</v>
      </c>
      <c r="K536" s="54" t="s">
        <v>4713</v>
      </c>
      <c r="L536" s="54">
        <v>20068158</v>
      </c>
      <c r="M536" s="54">
        <v>1</v>
      </c>
      <c r="N536" s="55">
        <v>27821.33</v>
      </c>
      <c r="O536" s="54" t="s">
        <v>6681</v>
      </c>
      <c r="P536" s="54">
        <v>36</v>
      </c>
      <c r="Q536" s="54">
        <v>3</v>
      </c>
      <c r="R536" s="54">
        <f t="shared" si="8"/>
        <v>3</v>
      </c>
      <c r="S536" s="55">
        <f>N536*(1+'PORCENTAJE ECONOMICO'!$D$12)*'PRODUCTOS PACTADOS POSITIVA'!R536</f>
        <v>83463.990000000005</v>
      </c>
      <c r="T536" s="48"/>
      <c r="V536" s="48"/>
    </row>
    <row r="537" spans="1:22" x14ac:dyDescent="0.2">
      <c r="A537" s="111"/>
      <c r="B537" s="54" t="s">
        <v>11</v>
      </c>
      <c r="C537" s="54" t="s">
        <v>2624</v>
      </c>
      <c r="D537" s="54" t="s">
        <v>2625</v>
      </c>
      <c r="E537" s="54"/>
      <c r="F537" s="54"/>
      <c r="G537" s="54" t="s">
        <v>2503</v>
      </c>
      <c r="H537" s="54" t="s">
        <v>2626</v>
      </c>
      <c r="I537" s="54"/>
      <c r="J537" s="54" t="s">
        <v>1404</v>
      </c>
      <c r="K537" s="54" t="s">
        <v>2627</v>
      </c>
      <c r="L537" s="54">
        <v>20068543</v>
      </c>
      <c r="M537" s="54">
        <v>2</v>
      </c>
      <c r="N537" s="55">
        <v>1081.5</v>
      </c>
      <c r="O537" s="54" t="s">
        <v>6688</v>
      </c>
      <c r="P537" s="54">
        <v>10</v>
      </c>
      <c r="Q537" s="54">
        <v>11</v>
      </c>
      <c r="R537" s="54">
        <f t="shared" si="8"/>
        <v>11</v>
      </c>
      <c r="S537" s="55">
        <f>N537*(1+'PORCENTAJE ECONOMICO'!$D$12)*'PRODUCTOS PACTADOS POSITIVA'!R537</f>
        <v>11896.5</v>
      </c>
      <c r="T537" s="48"/>
      <c r="V537" s="48"/>
    </row>
    <row r="538" spans="1:22" x14ac:dyDescent="0.2">
      <c r="A538" s="111"/>
      <c r="B538" s="54" t="s">
        <v>11</v>
      </c>
      <c r="C538" s="54" t="s">
        <v>3975</v>
      </c>
      <c r="D538" s="54" t="s">
        <v>3976</v>
      </c>
      <c r="E538" s="54"/>
      <c r="F538" s="54"/>
      <c r="G538" s="54" t="s">
        <v>2684</v>
      </c>
      <c r="H538" s="54" t="s">
        <v>3977</v>
      </c>
      <c r="I538" s="54"/>
      <c r="J538" s="54" t="s">
        <v>724</v>
      </c>
      <c r="K538" s="54" t="s">
        <v>4714</v>
      </c>
      <c r="L538" s="54">
        <v>20069025</v>
      </c>
      <c r="M538" s="54">
        <v>36</v>
      </c>
      <c r="N538" s="55">
        <v>11163.14</v>
      </c>
      <c r="O538" s="54" t="s">
        <v>6682</v>
      </c>
      <c r="P538" s="54">
        <v>267</v>
      </c>
      <c r="Q538" s="54">
        <v>118</v>
      </c>
      <c r="R538" s="54">
        <f t="shared" si="8"/>
        <v>118</v>
      </c>
      <c r="S538" s="55">
        <f>N538*(1+'PORCENTAJE ECONOMICO'!$D$12)*'PRODUCTOS PACTADOS POSITIVA'!R538</f>
        <v>1317250.52</v>
      </c>
      <c r="T538" s="48"/>
      <c r="V538" s="48"/>
    </row>
    <row r="539" spans="1:22" x14ac:dyDescent="0.2">
      <c r="A539" s="111"/>
      <c r="B539" s="54" t="s">
        <v>11</v>
      </c>
      <c r="C539" s="54" t="s">
        <v>2855</v>
      </c>
      <c r="D539" s="54" t="s">
        <v>3978</v>
      </c>
      <c r="E539" s="54"/>
      <c r="F539" s="54"/>
      <c r="G539" s="54" t="s">
        <v>2503</v>
      </c>
      <c r="H539" s="54" t="s">
        <v>3979</v>
      </c>
      <c r="I539" s="54"/>
      <c r="J539" s="54" t="s">
        <v>143</v>
      </c>
      <c r="K539" s="54" t="s">
        <v>4715</v>
      </c>
      <c r="L539" s="54">
        <v>20070876</v>
      </c>
      <c r="M539" s="54">
        <v>11</v>
      </c>
      <c r="N539" s="55">
        <v>3208.45</v>
      </c>
      <c r="O539" s="54" t="s">
        <v>6682</v>
      </c>
      <c r="P539" s="54">
        <v>1089</v>
      </c>
      <c r="Q539" s="54">
        <v>1000</v>
      </c>
      <c r="R539" s="54">
        <f t="shared" si="8"/>
        <v>1000</v>
      </c>
      <c r="S539" s="55">
        <f>N539*(1+'PORCENTAJE ECONOMICO'!$D$12)*'PRODUCTOS PACTADOS POSITIVA'!R539</f>
        <v>3208450</v>
      </c>
      <c r="T539" s="48"/>
      <c r="V539" s="48"/>
    </row>
    <row r="540" spans="1:22" x14ac:dyDescent="0.2">
      <c r="A540" s="111"/>
      <c r="B540" s="54" t="s">
        <v>11</v>
      </c>
      <c r="C540" s="54" t="s">
        <v>2860</v>
      </c>
      <c r="D540" s="54" t="s">
        <v>3980</v>
      </c>
      <c r="E540" s="54"/>
      <c r="F540" s="54"/>
      <c r="G540" s="54" t="s">
        <v>2503</v>
      </c>
      <c r="H540" s="54" t="s">
        <v>3981</v>
      </c>
      <c r="I540" s="54"/>
      <c r="J540" s="54" t="s">
        <v>143</v>
      </c>
      <c r="K540" s="54" t="s">
        <v>4716</v>
      </c>
      <c r="L540" s="54">
        <v>20070877</v>
      </c>
      <c r="M540" s="54">
        <v>12</v>
      </c>
      <c r="N540" s="55">
        <v>1603.71</v>
      </c>
      <c r="O540" s="54" t="s">
        <v>6682</v>
      </c>
      <c r="P540" s="54">
        <v>821</v>
      </c>
      <c r="Q540" s="54">
        <v>247</v>
      </c>
      <c r="R540" s="54">
        <f t="shared" si="8"/>
        <v>247</v>
      </c>
      <c r="S540" s="55">
        <f>N540*(1+'PORCENTAJE ECONOMICO'!$D$12)*'PRODUCTOS PACTADOS POSITIVA'!R540</f>
        <v>396116.37</v>
      </c>
      <c r="T540" s="48"/>
      <c r="V540" s="48"/>
    </row>
    <row r="541" spans="1:22" x14ac:dyDescent="0.2">
      <c r="A541" s="111"/>
      <c r="B541" s="54" t="s">
        <v>11</v>
      </c>
      <c r="C541" s="54" t="s">
        <v>2862</v>
      </c>
      <c r="D541" s="54" t="s">
        <v>3982</v>
      </c>
      <c r="E541" s="54"/>
      <c r="F541" s="54"/>
      <c r="G541" s="54" t="s">
        <v>2503</v>
      </c>
      <c r="H541" s="54" t="s">
        <v>3983</v>
      </c>
      <c r="I541" s="54"/>
      <c r="J541" s="54" t="s">
        <v>143</v>
      </c>
      <c r="K541" s="54" t="s">
        <v>4717</v>
      </c>
      <c r="L541" s="54">
        <v>20070878</v>
      </c>
      <c r="M541" s="54">
        <v>12</v>
      </c>
      <c r="N541" s="55">
        <v>1603.71</v>
      </c>
      <c r="O541" s="54"/>
      <c r="P541" s="54">
        <v>857</v>
      </c>
      <c r="Q541" s="54">
        <v>706</v>
      </c>
      <c r="R541" s="54">
        <f t="shared" si="8"/>
        <v>706</v>
      </c>
      <c r="S541" s="55">
        <f>N541*(1+'PORCENTAJE ECONOMICO'!$D$12)*'PRODUCTOS PACTADOS POSITIVA'!R541</f>
        <v>1132219.26</v>
      </c>
      <c r="T541" s="48"/>
      <c r="V541" s="48"/>
    </row>
    <row r="542" spans="1:22" x14ac:dyDescent="0.2">
      <c r="A542" s="111"/>
      <c r="B542" s="54" t="s">
        <v>11</v>
      </c>
      <c r="C542" s="54" t="s">
        <v>4058</v>
      </c>
      <c r="D542" s="54" t="s">
        <v>4055</v>
      </c>
      <c r="E542" s="54"/>
      <c r="F542" s="54"/>
      <c r="G542" s="54" t="s">
        <v>2684</v>
      </c>
      <c r="H542" s="54" t="s">
        <v>4059</v>
      </c>
      <c r="I542" s="54"/>
      <c r="J542" s="54" t="s">
        <v>494</v>
      </c>
      <c r="K542" s="54" t="s">
        <v>4718</v>
      </c>
      <c r="L542" s="54">
        <v>20071262</v>
      </c>
      <c r="M542" s="54">
        <v>7</v>
      </c>
      <c r="N542" s="55">
        <v>17003.240000000002</v>
      </c>
      <c r="O542" s="54" t="s">
        <v>6682</v>
      </c>
      <c r="P542" s="54">
        <v>10</v>
      </c>
      <c r="Q542" s="54">
        <v>16</v>
      </c>
      <c r="R542" s="54">
        <f t="shared" si="8"/>
        <v>16</v>
      </c>
      <c r="S542" s="55">
        <f>N542*(1+'PORCENTAJE ECONOMICO'!$D$12)*'PRODUCTOS PACTADOS POSITIVA'!R542</f>
        <v>272051.84000000003</v>
      </c>
      <c r="T542" s="48"/>
      <c r="V542" s="48"/>
    </row>
    <row r="543" spans="1:22" x14ac:dyDescent="0.2">
      <c r="A543" s="111"/>
      <c r="B543" s="54" t="s">
        <v>11</v>
      </c>
      <c r="C543" s="54" t="s">
        <v>2982</v>
      </c>
      <c r="D543" s="54" t="s">
        <v>138</v>
      </c>
      <c r="E543" s="54"/>
      <c r="F543" s="54"/>
      <c r="G543" s="54" t="s">
        <v>2503</v>
      </c>
      <c r="H543" s="54" t="s">
        <v>2983</v>
      </c>
      <c r="I543" s="54" t="s">
        <v>13</v>
      </c>
      <c r="J543" s="54" t="s">
        <v>140</v>
      </c>
      <c r="K543" s="54" t="s">
        <v>4719</v>
      </c>
      <c r="L543" s="54">
        <v>20072221</v>
      </c>
      <c r="M543" s="54">
        <v>3</v>
      </c>
      <c r="N543" s="55">
        <v>2760.4</v>
      </c>
      <c r="O543" s="54" t="s">
        <v>6681</v>
      </c>
      <c r="P543" s="54">
        <v>13987</v>
      </c>
      <c r="Q543" s="54">
        <v>10861</v>
      </c>
      <c r="R543" s="54">
        <f t="shared" si="8"/>
        <v>10861</v>
      </c>
      <c r="S543" s="55">
        <f>N543*(1+'PORCENTAJE ECONOMICO'!$D$12)*'PRODUCTOS PACTADOS POSITIVA'!R543</f>
        <v>29980704.400000002</v>
      </c>
      <c r="T543" s="48"/>
      <c r="V543" s="48"/>
    </row>
    <row r="544" spans="1:22" x14ac:dyDescent="0.2">
      <c r="A544" s="111"/>
      <c r="B544" s="54" t="s">
        <v>11</v>
      </c>
      <c r="C544" s="54" t="s">
        <v>2543</v>
      </c>
      <c r="D544" s="54" t="s">
        <v>2544</v>
      </c>
      <c r="E544" s="54"/>
      <c r="F544" s="54"/>
      <c r="G544" s="54" t="s">
        <v>2503</v>
      </c>
      <c r="H544" s="54" t="s">
        <v>2545</v>
      </c>
      <c r="I544" s="54"/>
      <c r="J544" s="54" t="s">
        <v>2546</v>
      </c>
      <c r="K544" s="54" t="s">
        <v>4720</v>
      </c>
      <c r="L544" s="54">
        <v>20076277</v>
      </c>
      <c r="M544" s="54">
        <v>3</v>
      </c>
      <c r="N544" s="55">
        <v>28016</v>
      </c>
      <c r="O544" s="54" t="s">
        <v>6684</v>
      </c>
      <c r="P544" s="54">
        <v>215</v>
      </c>
      <c r="Q544" s="54">
        <v>247</v>
      </c>
      <c r="R544" s="54">
        <f t="shared" si="8"/>
        <v>247</v>
      </c>
      <c r="S544" s="55">
        <f>N544*(1+'PORCENTAJE ECONOMICO'!$D$12)*'PRODUCTOS PACTADOS POSITIVA'!R544</f>
        <v>6919952</v>
      </c>
      <c r="T544" s="48"/>
      <c r="V544" s="48"/>
    </row>
    <row r="545" spans="1:22" x14ac:dyDescent="0.2">
      <c r="A545" s="111"/>
      <c r="B545" s="54" t="s">
        <v>11</v>
      </c>
      <c r="C545" s="54" t="s">
        <v>4290</v>
      </c>
      <c r="D545" s="54" t="s">
        <v>4291</v>
      </c>
      <c r="E545" s="54"/>
      <c r="F545" s="54"/>
      <c r="G545" s="54" t="s">
        <v>2684</v>
      </c>
      <c r="H545" s="54" t="s">
        <v>4292</v>
      </c>
      <c r="I545" s="54"/>
      <c r="J545" s="54" t="s">
        <v>567</v>
      </c>
      <c r="K545" s="54" t="s">
        <v>4721</v>
      </c>
      <c r="L545" s="54">
        <v>20077715</v>
      </c>
      <c r="M545" s="54">
        <v>16</v>
      </c>
      <c r="N545" s="55">
        <v>833.27</v>
      </c>
      <c r="O545" s="54" t="s">
        <v>6682</v>
      </c>
      <c r="P545" s="54">
        <v>10</v>
      </c>
      <c r="Q545" s="54">
        <v>10</v>
      </c>
      <c r="R545" s="54">
        <f t="shared" si="8"/>
        <v>10</v>
      </c>
      <c r="S545" s="55">
        <f>N545*(1+'PORCENTAJE ECONOMICO'!$D$12)*'PRODUCTOS PACTADOS POSITIVA'!R545</f>
        <v>8332.7000000000007</v>
      </c>
      <c r="T545" s="48"/>
      <c r="V545" s="48"/>
    </row>
    <row r="546" spans="1:22" x14ac:dyDescent="0.2">
      <c r="A546" s="111"/>
      <c r="B546" s="54" t="s">
        <v>11</v>
      </c>
      <c r="C546" s="54" t="s">
        <v>2845</v>
      </c>
      <c r="D546" s="54" t="s">
        <v>2846</v>
      </c>
      <c r="E546" s="54"/>
      <c r="F546" s="54"/>
      <c r="G546" s="54" t="s">
        <v>2503</v>
      </c>
      <c r="H546" s="54" t="s">
        <v>2847</v>
      </c>
      <c r="I546" s="54"/>
      <c r="J546" s="54" t="s">
        <v>1292</v>
      </c>
      <c r="K546" s="54" t="s">
        <v>4722</v>
      </c>
      <c r="L546" s="54">
        <v>20079079</v>
      </c>
      <c r="M546" s="54">
        <v>3</v>
      </c>
      <c r="N546" s="55">
        <v>2271.15</v>
      </c>
      <c r="O546" s="54" t="s">
        <v>6681</v>
      </c>
      <c r="P546" s="54">
        <v>929</v>
      </c>
      <c r="Q546" s="54">
        <v>539</v>
      </c>
      <c r="R546" s="54">
        <f t="shared" si="8"/>
        <v>539</v>
      </c>
      <c r="S546" s="55">
        <f>N546*(1+'PORCENTAJE ECONOMICO'!$D$12)*'PRODUCTOS PACTADOS POSITIVA'!R546</f>
        <v>1224149.8500000001</v>
      </c>
      <c r="T546" s="48"/>
      <c r="V546" s="48"/>
    </row>
    <row r="547" spans="1:22" x14ac:dyDescent="0.2">
      <c r="A547" s="111"/>
      <c r="B547" s="54" t="s">
        <v>11</v>
      </c>
      <c r="C547" s="54" t="s">
        <v>2742</v>
      </c>
      <c r="D547" s="54" t="s">
        <v>2743</v>
      </c>
      <c r="E547" s="54"/>
      <c r="F547" s="54"/>
      <c r="G547" s="54" t="s">
        <v>2503</v>
      </c>
      <c r="H547" s="54" t="s">
        <v>2744</v>
      </c>
      <c r="I547" s="54"/>
      <c r="J547" s="54" t="s">
        <v>2745</v>
      </c>
      <c r="K547" s="54" t="s">
        <v>4723</v>
      </c>
      <c r="L547" s="54">
        <v>20079303</v>
      </c>
      <c r="M547" s="54">
        <v>1</v>
      </c>
      <c r="N547" s="55">
        <v>31249.17</v>
      </c>
      <c r="O547" s="54" t="s">
        <v>6681</v>
      </c>
      <c r="P547" s="54">
        <v>8</v>
      </c>
      <c r="Q547" s="54">
        <v>4</v>
      </c>
      <c r="R547" s="54">
        <f t="shared" si="8"/>
        <v>4</v>
      </c>
      <c r="S547" s="55">
        <f>N547*(1+'PORCENTAJE ECONOMICO'!$D$12)*'PRODUCTOS PACTADOS POSITIVA'!R547</f>
        <v>124996.68</v>
      </c>
      <c r="T547" s="48"/>
      <c r="V547" s="48"/>
    </row>
    <row r="548" spans="1:22" x14ac:dyDescent="0.2">
      <c r="A548" s="111"/>
      <c r="B548" s="54" t="s">
        <v>11</v>
      </c>
      <c r="C548" s="54" t="s">
        <v>3048</v>
      </c>
      <c r="D548" s="54" t="s">
        <v>3049</v>
      </c>
      <c r="E548" s="54"/>
      <c r="F548" s="54"/>
      <c r="G548" s="54" t="s">
        <v>2503</v>
      </c>
      <c r="H548" s="54" t="s">
        <v>3050</v>
      </c>
      <c r="I548" s="54"/>
      <c r="J548" s="54" t="s">
        <v>205</v>
      </c>
      <c r="K548" s="54" t="s">
        <v>4724</v>
      </c>
      <c r="L548" s="54">
        <v>20080647</v>
      </c>
      <c r="M548" s="54">
        <v>2</v>
      </c>
      <c r="N548" s="55">
        <v>2781</v>
      </c>
      <c r="O548" s="54" t="s">
        <v>6681</v>
      </c>
      <c r="P548" s="54">
        <v>10</v>
      </c>
      <c r="Q548" s="54">
        <v>14</v>
      </c>
      <c r="R548" s="54">
        <f t="shared" si="8"/>
        <v>14</v>
      </c>
      <c r="S548" s="55">
        <f>N548*(1+'PORCENTAJE ECONOMICO'!$D$12)*'PRODUCTOS PACTADOS POSITIVA'!R548</f>
        <v>38934</v>
      </c>
      <c r="T548" s="48"/>
      <c r="V548" s="48"/>
    </row>
    <row r="549" spans="1:22" x14ac:dyDescent="0.2">
      <c r="A549" s="111"/>
      <c r="B549" s="54" t="s">
        <v>11</v>
      </c>
      <c r="C549" s="54" t="s">
        <v>3045</v>
      </c>
      <c r="D549" s="54" t="s">
        <v>3046</v>
      </c>
      <c r="E549" s="54"/>
      <c r="F549" s="54"/>
      <c r="G549" s="54" t="s">
        <v>2503</v>
      </c>
      <c r="H549" s="54" t="s">
        <v>3047</v>
      </c>
      <c r="I549" s="54"/>
      <c r="J549" s="54" t="s">
        <v>205</v>
      </c>
      <c r="K549" s="54">
        <v>20080649</v>
      </c>
      <c r="L549" s="54">
        <v>20080649</v>
      </c>
      <c r="M549" s="54"/>
      <c r="N549" s="55">
        <v>14613.64</v>
      </c>
      <c r="O549" s="54" t="s">
        <v>6681</v>
      </c>
      <c r="P549" s="54">
        <v>10</v>
      </c>
      <c r="Q549" s="54">
        <v>10</v>
      </c>
      <c r="R549" s="54">
        <f t="shared" si="8"/>
        <v>10</v>
      </c>
      <c r="S549" s="55">
        <f>N549*(1+'PORCENTAJE ECONOMICO'!$D$12)*'PRODUCTOS PACTADOS POSITIVA'!R549</f>
        <v>146136.4</v>
      </c>
      <c r="T549" s="48"/>
      <c r="V549" s="48"/>
    </row>
    <row r="550" spans="1:22" x14ac:dyDescent="0.2">
      <c r="A550" s="111"/>
      <c r="B550" s="54" t="s">
        <v>11</v>
      </c>
      <c r="C550" s="54" t="s">
        <v>2872</v>
      </c>
      <c r="D550" s="54" t="s">
        <v>3990</v>
      </c>
      <c r="E550" s="54"/>
      <c r="F550" s="54"/>
      <c r="G550" s="54" t="s">
        <v>2503</v>
      </c>
      <c r="H550" s="54" t="s">
        <v>3991</v>
      </c>
      <c r="I550" s="54"/>
      <c r="J550" s="54" t="s">
        <v>738</v>
      </c>
      <c r="K550" s="54" t="s">
        <v>4725</v>
      </c>
      <c r="L550" s="54">
        <v>20081076</v>
      </c>
      <c r="M550" s="54">
        <v>11</v>
      </c>
      <c r="N550" s="55">
        <v>3059.1</v>
      </c>
      <c r="O550" s="54" t="s">
        <v>6682</v>
      </c>
      <c r="P550" s="54"/>
      <c r="Q550" s="54">
        <v>10</v>
      </c>
      <c r="R550" s="54">
        <f t="shared" si="8"/>
        <v>10</v>
      </c>
      <c r="S550" s="55">
        <f>N550*(1+'PORCENTAJE ECONOMICO'!$D$12)*'PRODUCTOS PACTADOS POSITIVA'!R550</f>
        <v>30591</v>
      </c>
      <c r="T550" s="48"/>
      <c r="V550" s="48"/>
    </row>
    <row r="551" spans="1:22" x14ac:dyDescent="0.2">
      <c r="A551" s="111"/>
      <c r="B551" s="54" t="s">
        <v>11</v>
      </c>
      <c r="C551" s="54" t="s">
        <v>737</v>
      </c>
      <c r="D551" s="54" t="s">
        <v>3988</v>
      </c>
      <c r="E551" s="54"/>
      <c r="F551" s="54"/>
      <c r="G551" s="54" t="s">
        <v>2503</v>
      </c>
      <c r="H551" s="54" t="s">
        <v>3989</v>
      </c>
      <c r="I551" s="54"/>
      <c r="J551" s="54" t="s">
        <v>738</v>
      </c>
      <c r="K551" s="54" t="s">
        <v>4726</v>
      </c>
      <c r="L551" s="54">
        <v>20081078</v>
      </c>
      <c r="M551" s="54">
        <v>11</v>
      </c>
      <c r="N551" s="55">
        <v>3059.1</v>
      </c>
      <c r="O551" s="54" t="s">
        <v>6682</v>
      </c>
      <c r="P551" s="54">
        <v>160</v>
      </c>
      <c r="Q551" s="54">
        <v>104</v>
      </c>
      <c r="R551" s="54">
        <f t="shared" si="8"/>
        <v>104</v>
      </c>
      <c r="S551" s="55">
        <f>N551*(1+'PORCENTAJE ECONOMICO'!$D$12)*'PRODUCTOS PACTADOS POSITIVA'!R551</f>
        <v>318146.39999999997</v>
      </c>
      <c r="T551" s="48"/>
      <c r="V551" s="48"/>
    </row>
    <row r="552" spans="1:22" x14ac:dyDescent="0.2">
      <c r="A552" s="111"/>
      <c r="B552" s="54" t="s">
        <v>11</v>
      </c>
      <c r="C552" s="54" t="s">
        <v>2547</v>
      </c>
      <c r="D552" s="54" t="s">
        <v>2548</v>
      </c>
      <c r="E552" s="54"/>
      <c r="F552" s="54"/>
      <c r="G552" s="54" t="s">
        <v>2503</v>
      </c>
      <c r="H552" s="54" t="s">
        <v>2549</v>
      </c>
      <c r="I552" s="54"/>
      <c r="J552" s="54" t="s">
        <v>2546</v>
      </c>
      <c r="K552" s="54" t="s">
        <v>4727</v>
      </c>
      <c r="L552" s="54">
        <v>20081185</v>
      </c>
      <c r="M552" s="54">
        <v>3</v>
      </c>
      <c r="N552" s="55">
        <v>14008</v>
      </c>
      <c r="O552" s="54" t="s">
        <v>6684</v>
      </c>
      <c r="P552" s="54">
        <v>1122</v>
      </c>
      <c r="Q552" s="54">
        <v>423</v>
      </c>
      <c r="R552" s="54">
        <f t="shared" si="8"/>
        <v>423</v>
      </c>
      <c r="S552" s="55">
        <f>N552*(1+'PORCENTAJE ECONOMICO'!$D$12)*'PRODUCTOS PACTADOS POSITIVA'!R552</f>
        <v>5925384</v>
      </c>
      <c r="T552" s="48"/>
      <c r="V552" s="48"/>
    </row>
    <row r="553" spans="1:22" x14ac:dyDescent="0.2">
      <c r="A553" s="111"/>
      <c r="B553" s="54" t="s">
        <v>11</v>
      </c>
      <c r="C553" s="54" t="s">
        <v>3619</v>
      </c>
      <c r="D553" s="54" t="s">
        <v>3620</v>
      </c>
      <c r="E553" s="54"/>
      <c r="F553" s="54"/>
      <c r="G553" s="54" t="s">
        <v>2684</v>
      </c>
      <c r="H553" s="54" t="s">
        <v>3621</v>
      </c>
      <c r="I553" s="54"/>
      <c r="J553" s="54" t="s">
        <v>257</v>
      </c>
      <c r="K553" s="54" t="s">
        <v>3622</v>
      </c>
      <c r="L553" s="54">
        <v>20081934</v>
      </c>
      <c r="M553" s="54">
        <v>4</v>
      </c>
      <c r="N553" s="55">
        <v>293.55</v>
      </c>
      <c r="O553" s="54" t="s">
        <v>6683</v>
      </c>
      <c r="P553" s="54">
        <v>10</v>
      </c>
      <c r="Q553" s="54">
        <v>18</v>
      </c>
      <c r="R553" s="54">
        <f t="shared" si="8"/>
        <v>18</v>
      </c>
      <c r="S553" s="55">
        <f>N553*(1+'PORCENTAJE ECONOMICO'!$D$12)*'PRODUCTOS PACTADOS POSITIVA'!R553</f>
        <v>5283.9000000000005</v>
      </c>
      <c r="T553" s="48"/>
      <c r="V553" s="48"/>
    </row>
    <row r="554" spans="1:22" x14ac:dyDescent="0.2">
      <c r="A554" s="111"/>
      <c r="B554" s="54" t="s">
        <v>11</v>
      </c>
      <c r="C554" s="54" t="s">
        <v>2656</v>
      </c>
      <c r="D554" s="54" t="s">
        <v>2994</v>
      </c>
      <c r="E554" s="54"/>
      <c r="F554" s="54"/>
      <c r="G554" s="54" t="s">
        <v>2503</v>
      </c>
      <c r="H554" s="54" t="s">
        <v>2995</v>
      </c>
      <c r="I554" s="54"/>
      <c r="J554" s="54" t="s">
        <v>573</v>
      </c>
      <c r="K554" s="54" t="s">
        <v>4728</v>
      </c>
      <c r="L554" s="54">
        <v>20082484</v>
      </c>
      <c r="M554" s="54">
        <v>6</v>
      </c>
      <c r="N554" s="55">
        <v>43890.36</v>
      </c>
      <c r="O554" s="54" t="s">
        <v>6681</v>
      </c>
      <c r="P554" s="54">
        <v>10</v>
      </c>
      <c r="Q554" s="54">
        <v>13</v>
      </c>
      <c r="R554" s="54">
        <f t="shared" si="8"/>
        <v>13</v>
      </c>
      <c r="S554" s="55">
        <f>N554*(1+'PORCENTAJE ECONOMICO'!$D$12)*'PRODUCTOS PACTADOS POSITIVA'!R554</f>
        <v>570574.68000000005</v>
      </c>
      <c r="T554" s="48"/>
      <c r="V554" s="48"/>
    </row>
    <row r="555" spans="1:22" x14ac:dyDescent="0.2">
      <c r="A555" s="111"/>
      <c r="B555" s="54" t="s">
        <v>11</v>
      </c>
      <c r="C555" s="54" t="s">
        <v>2848</v>
      </c>
      <c r="D555" s="54" t="s">
        <v>2849</v>
      </c>
      <c r="E555" s="54"/>
      <c r="F555" s="54"/>
      <c r="G555" s="54" t="s">
        <v>2503</v>
      </c>
      <c r="H555" s="54" t="s">
        <v>2850</v>
      </c>
      <c r="I555" s="54"/>
      <c r="J555" s="54" t="s">
        <v>1292</v>
      </c>
      <c r="K555" s="54" t="s">
        <v>4729</v>
      </c>
      <c r="L555" s="54">
        <v>20082892</v>
      </c>
      <c r="M555" s="54">
        <v>3</v>
      </c>
      <c r="N555" s="55">
        <v>1885.93</v>
      </c>
      <c r="O555" s="54" t="s">
        <v>6681</v>
      </c>
      <c r="P555" s="54">
        <v>415</v>
      </c>
      <c r="Q555" s="54">
        <v>420</v>
      </c>
      <c r="R555" s="54">
        <f t="shared" si="8"/>
        <v>420</v>
      </c>
      <c r="S555" s="55">
        <f>N555*(1+'PORCENTAJE ECONOMICO'!$D$12)*'PRODUCTOS PACTADOS POSITIVA'!R555</f>
        <v>792090.6</v>
      </c>
      <c r="T555" s="48"/>
      <c r="V555" s="48"/>
    </row>
    <row r="556" spans="1:22" x14ac:dyDescent="0.2">
      <c r="A556" s="111"/>
      <c r="B556" s="54" t="s">
        <v>11</v>
      </c>
      <c r="C556" s="54" t="s">
        <v>2501</v>
      </c>
      <c r="D556" s="54" t="s">
        <v>206</v>
      </c>
      <c r="E556" s="54"/>
      <c r="F556" s="54"/>
      <c r="G556" s="54" t="s">
        <v>2503</v>
      </c>
      <c r="H556" s="54" t="s">
        <v>3429</v>
      </c>
      <c r="I556" s="54" t="s">
        <v>13</v>
      </c>
      <c r="J556" s="54" t="s">
        <v>46</v>
      </c>
      <c r="K556" s="54" t="s">
        <v>3430</v>
      </c>
      <c r="L556" s="54">
        <v>20082896</v>
      </c>
      <c r="M556" s="54">
        <v>18</v>
      </c>
      <c r="N556" s="55">
        <v>360.5</v>
      </c>
      <c r="O556" s="54" t="s">
        <v>6686</v>
      </c>
      <c r="P556" s="54">
        <v>31916</v>
      </c>
      <c r="Q556" s="54">
        <v>16432</v>
      </c>
      <c r="R556" s="54">
        <f t="shared" si="8"/>
        <v>16432</v>
      </c>
      <c r="S556" s="55">
        <f>N556*(1+'PORCENTAJE ECONOMICO'!$D$12)*'PRODUCTOS PACTADOS POSITIVA'!R556</f>
        <v>5923736</v>
      </c>
      <c r="T556" s="48"/>
      <c r="V556" s="48"/>
    </row>
    <row r="557" spans="1:22" x14ac:dyDescent="0.2">
      <c r="A557" s="111"/>
      <c r="B557" s="54" t="s">
        <v>11</v>
      </c>
      <c r="C557" s="54" t="s">
        <v>2688</v>
      </c>
      <c r="D557" s="54" t="s">
        <v>2689</v>
      </c>
      <c r="E557" s="54"/>
      <c r="F557" s="54"/>
      <c r="G557" s="54" t="s">
        <v>2503</v>
      </c>
      <c r="H557" s="54" t="s">
        <v>2690</v>
      </c>
      <c r="I557" s="54"/>
      <c r="J557" s="54" t="s">
        <v>46</v>
      </c>
      <c r="K557" s="54" t="s">
        <v>4730</v>
      </c>
      <c r="L557" s="54">
        <v>20083126</v>
      </c>
      <c r="M557" s="54">
        <v>6</v>
      </c>
      <c r="N557" s="55">
        <v>2678</v>
      </c>
      <c r="O557" s="54"/>
      <c r="P557" s="54">
        <v>14000</v>
      </c>
      <c r="Q557" s="54">
        <v>8356</v>
      </c>
      <c r="R557" s="54">
        <f t="shared" si="8"/>
        <v>8356</v>
      </c>
      <c r="S557" s="55">
        <f>N557*(1+'PORCENTAJE ECONOMICO'!$D$12)*'PRODUCTOS PACTADOS POSITIVA'!R557</f>
        <v>22377368</v>
      </c>
      <c r="T557" s="48"/>
      <c r="V557" s="48"/>
    </row>
    <row r="558" spans="1:22" x14ac:dyDescent="0.2">
      <c r="A558" s="111"/>
      <c r="B558" s="54" t="s">
        <v>11</v>
      </c>
      <c r="C558" s="54" t="s">
        <v>3607</v>
      </c>
      <c r="D558" s="54" t="s">
        <v>4161</v>
      </c>
      <c r="E558" s="54"/>
      <c r="F558" s="54"/>
      <c r="G558" s="54" t="s">
        <v>2684</v>
      </c>
      <c r="H558" s="54" t="s">
        <v>4162</v>
      </c>
      <c r="I558" s="54" t="s">
        <v>13</v>
      </c>
      <c r="J558" s="54" t="s">
        <v>239</v>
      </c>
      <c r="K558" s="54" t="s">
        <v>4731</v>
      </c>
      <c r="L558" s="54">
        <v>20084050</v>
      </c>
      <c r="M558" s="54">
        <v>22</v>
      </c>
      <c r="N558" s="55">
        <v>455.26</v>
      </c>
      <c r="O558" s="54" t="s">
        <v>6682</v>
      </c>
      <c r="P558" s="54">
        <v>10</v>
      </c>
      <c r="Q558" s="54">
        <v>18</v>
      </c>
      <c r="R558" s="54">
        <f t="shared" si="8"/>
        <v>18</v>
      </c>
      <c r="S558" s="55">
        <f>N558*(1+'PORCENTAJE ECONOMICO'!$D$12)*'PRODUCTOS PACTADOS POSITIVA'!R558</f>
        <v>8194.68</v>
      </c>
      <c r="T558" s="48"/>
      <c r="V558" s="48"/>
    </row>
    <row r="559" spans="1:22" x14ac:dyDescent="0.2">
      <c r="A559" s="111"/>
      <c r="B559" s="54" t="s">
        <v>11</v>
      </c>
      <c r="C559" s="54" t="s">
        <v>3896</v>
      </c>
      <c r="D559" s="54" t="s">
        <v>3897</v>
      </c>
      <c r="E559" s="54"/>
      <c r="F559" s="54"/>
      <c r="G559" s="54" t="s">
        <v>2503</v>
      </c>
      <c r="H559" s="54" t="s">
        <v>3898</v>
      </c>
      <c r="I559" s="54"/>
      <c r="J559" s="54" t="s">
        <v>251</v>
      </c>
      <c r="K559" s="54" t="s">
        <v>4732</v>
      </c>
      <c r="L559" s="54">
        <v>20084420</v>
      </c>
      <c r="M559" s="54">
        <v>13</v>
      </c>
      <c r="N559" s="55">
        <v>2252.61</v>
      </c>
      <c r="O559" s="54" t="s">
        <v>6682</v>
      </c>
      <c r="P559" s="54">
        <v>10</v>
      </c>
      <c r="Q559" s="54">
        <v>14</v>
      </c>
      <c r="R559" s="54">
        <f t="shared" si="8"/>
        <v>14</v>
      </c>
      <c r="S559" s="55">
        <f>N559*(1+'PORCENTAJE ECONOMICO'!$D$12)*'PRODUCTOS PACTADOS POSITIVA'!R559</f>
        <v>31536.54</v>
      </c>
      <c r="T559" s="48"/>
      <c r="V559" s="48"/>
    </row>
    <row r="560" spans="1:22" x14ac:dyDescent="0.2">
      <c r="A560" s="111"/>
      <c r="B560" s="54" t="s">
        <v>11</v>
      </c>
      <c r="C560" s="54" t="s">
        <v>2818</v>
      </c>
      <c r="D560" s="54" t="s">
        <v>2819</v>
      </c>
      <c r="E560" s="54"/>
      <c r="F560" s="54"/>
      <c r="G560" s="54" t="s">
        <v>2503</v>
      </c>
      <c r="H560" s="54" t="s">
        <v>2820</v>
      </c>
      <c r="I560" s="54"/>
      <c r="J560" s="54" t="s">
        <v>392</v>
      </c>
      <c r="K560" s="54" t="s">
        <v>4733</v>
      </c>
      <c r="L560" s="54">
        <v>20084502</v>
      </c>
      <c r="M560" s="54">
        <v>1</v>
      </c>
      <c r="N560" s="55">
        <v>61665.07</v>
      </c>
      <c r="O560" s="54" t="s">
        <v>6681</v>
      </c>
      <c r="P560" s="54"/>
      <c r="Q560" s="54">
        <v>2</v>
      </c>
      <c r="R560" s="54">
        <f t="shared" si="8"/>
        <v>2</v>
      </c>
      <c r="S560" s="55">
        <f>N560*(1+'PORCENTAJE ECONOMICO'!$D$12)*'PRODUCTOS PACTADOS POSITIVA'!R560</f>
        <v>123330.14</v>
      </c>
      <c r="T560" s="48"/>
      <c r="V560" s="48"/>
    </row>
    <row r="561" spans="1:22" x14ac:dyDescent="0.2">
      <c r="A561" s="111"/>
      <c r="B561" s="54" t="s">
        <v>11</v>
      </c>
      <c r="C561" s="54" t="s">
        <v>2797</v>
      </c>
      <c r="D561" s="54" t="s">
        <v>2798</v>
      </c>
      <c r="E561" s="54"/>
      <c r="F561" s="54"/>
      <c r="G561" s="54" t="s">
        <v>2503</v>
      </c>
      <c r="H561" s="54" t="s">
        <v>2799</v>
      </c>
      <c r="I561" s="54" t="s">
        <v>13</v>
      </c>
      <c r="J561" s="54" t="s">
        <v>1065</v>
      </c>
      <c r="K561" s="54" t="s">
        <v>4734</v>
      </c>
      <c r="L561" s="54">
        <v>20084656</v>
      </c>
      <c r="M561" s="54">
        <v>4</v>
      </c>
      <c r="N561" s="55">
        <v>3768.77</v>
      </c>
      <c r="O561" s="54" t="s">
        <v>6681</v>
      </c>
      <c r="P561" s="54">
        <v>10</v>
      </c>
      <c r="Q561" s="54">
        <v>16</v>
      </c>
      <c r="R561" s="54">
        <f t="shared" si="8"/>
        <v>16</v>
      </c>
      <c r="S561" s="55">
        <f>N561*(1+'PORCENTAJE ECONOMICO'!$D$12)*'PRODUCTOS PACTADOS POSITIVA'!R561</f>
        <v>60300.32</v>
      </c>
      <c r="T561" s="48"/>
      <c r="V561" s="48"/>
    </row>
    <row r="562" spans="1:22" x14ac:dyDescent="0.2">
      <c r="A562" s="111"/>
      <c r="B562" s="54" t="s">
        <v>11</v>
      </c>
      <c r="C562" s="54" t="s">
        <v>2562</v>
      </c>
      <c r="D562" s="54" t="s">
        <v>3671</v>
      </c>
      <c r="E562" s="54"/>
      <c r="F562" s="54"/>
      <c r="G562" s="54" t="s">
        <v>2503</v>
      </c>
      <c r="H562" s="54" t="s">
        <v>3672</v>
      </c>
      <c r="I562" s="54" t="s">
        <v>13</v>
      </c>
      <c r="J562" s="54" t="s">
        <v>124</v>
      </c>
      <c r="K562" s="54" t="s">
        <v>3673</v>
      </c>
      <c r="L562" s="54">
        <v>20085619</v>
      </c>
      <c r="M562" s="54">
        <v>5</v>
      </c>
      <c r="N562" s="55">
        <v>1030</v>
      </c>
      <c r="O562" s="54" t="s">
        <v>6689</v>
      </c>
      <c r="P562" s="54">
        <v>13101</v>
      </c>
      <c r="Q562" s="54">
        <v>8805</v>
      </c>
      <c r="R562" s="54">
        <f t="shared" si="8"/>
        <v>8805</v>
      </c>
      <c r="S562" s="55">
        <f>N562*(1+'PORCENTAJE ECONOMICO'!$D$12)*'PRODUCTOS PACTADOS POSITIVA'!R562</f>
        <v>9069150</v>
      </c>
      <c r="T562" s="48"/>
      <c r="V562" s="48"/>
    </row>
    <row r="563" spans="1:22" x14ac:dyDescent="0.2">
      <c r="A563" s="111"/>
      <c r="B563" s="54" t="s">
        <v>11</v>
      </c>
      <c r="C563" s="54" t="s">
        <v>2857</v>
      </c>
      <c r="D563" s="54" t="s">
        <v>2858</v>
      </c>
      <c r="E563" s="54"/>
      <c r="F563" s="54"/>
      <c r="G563" s="54" t="s">
        <v>2503</v>
      </c>
      <c r="H563" s="54" t="s">
        <v>2859</v>
      </c>
      <c r="I563" s="54" t="s">
        <v>13</v>
      </c>
      <c r="J563" s="54" t="s">
        <v>143</v>
      </c>
      <c r="K563" s="54" t="s">
        <v>4735</v>
      </c>
      <c r="L563" s="54">
        <v>20085859</v>
      </c>
      <c r="M563" s="54">
        <v>3</v>
      </c>
      <c r="N563" s="55">
        <v>943.48</v>
      </c>
      <c r="O563" s="54" t="s">
        <v>6681</v>
      </c>
      <c r="P563" s="54">
        <v>7123</v>
      </c>
      <c r="Q563" s="54">
        <v>5600</v>
      </c>
      <c r="R563" s="54">
        <f t="shared" si="8"/>
        <v>5600</v>
      </c>
      <c r="S563" s="55">
        <f>N563*(1+'PORCENTAJE ECONOMICO'!$D$12)*'PRODUCTOS PACTADOS POSITIVA'!R563</f>
        <v>5283488</v>
      </c>
      <c r="T563" s="48"/>
      <c r="V563" s="48"/>
    </row>
    <row r="564" spans="1:22" x14ac:dyDescent="0.2">
      <c r="A564" s="111"/>
      <c r="B564" s="54" t="s">
        <v>11</v>
      </c>
      <c r="C564" s="54" t="s">
        <v>6641</v>
      </c>
      <c r="D564" s="54" t="s">
        <v>3013</v>
      </c>
      <c r="E564" s="54" t="s">
        <v>6642</v>
      </c>
      <c r="F564" s="54" t="s">
        <v>305</v>
      </c>
      <c r="G564" s="54" t="s">
        <v>6643</v>
      </c>
      <c r="H564" s="54" t="s">
        <v>3014</v>
      </c>
      <c r="I564" s="54"/>
      <c r="J564" s="54" t="s">
        <v>279</v>
      </c>
      <c r="K564" s="54" t="s">
        <v>3015</v>
      </c>
      <c r="L564" s="54">
        <v>20086475</v>
      </c>
      <c r="M564" s="54">
        <v>1</v>
      </c>
      <c r="N564" s="55">
        <v>22487.99</v>
      </c>
      <c r="O564" s="54"/>
      <c r="P564" s="54">
        <v>47</v>
      </c>
      <c r="Q564" s="54">
        <v>187</v>
      </c>
      <c r="R564" s="54">
        <f t="shared" si="8"/>
        <v>187</v>
      </c>
      <c r="S564" s="55">
        <f>N564*(1+'PORCENTAJE ECONOMICO'!$D$12)*'PRODUCTOS PACTADOS POSITIVA'!R564</f>
        <v>4205254.13</v>
      </c>
      <c r="T564" s="48"/>
      <c r="V564" s="48"/>
    </row>
    <row r="565" spans="1:22" x14ac:dyDescent="0.2">
      <c r="A565" s="111"/>
      <c r="B565" s="54" t="s">
        <v>11</v>
      </c>
      <c r="C565" s="54" t="s">
        <v>4123</v>
      </c>
      <c r="D565" s="54" t="s">
        <v>4124</v>
      </c>
      <c r="E565" s="54"/>
      <c r="F565" s="54"/>
      <c r="G565" s="54" t="s">
        <v>2503</v>
      </c>
      <c r="H565" s="54" t="s">
        <v>4125</v>
      </c>
      <c r="I565" s="54"/>
      <c r="J565" s="54" t="s">
        <v>603</v>
      </c>
      <c r="K565" s="54" t="s">
        <v>4736</v>
      </c>
      <c r="L565" s="54">
        <v>20086574</v>
      </c>
      <c r="M565" s="54">
        <v>1</v>
      </c>
      <c r="N565" s="55">
        <v>23407.78</v>
      </c>
      <c r="O565" s="54" t="s">
        <v>6682</v>
      </c>
      <c r="P565" s="54">
        <v>10</v>
      </c>
      <c r="Q565" s="54">
        <v>16</v>
      </c>
      <c r="R565" s="54">
        <f t="shared" si="8"/>
        <v>16</v>
      </c>
      <c r="S565" s="55">
        <f>N565*(1+'PORCENTAJE ECONOMICO'!$D$12)*'PRODUCTOS PACTADOS POSITIVA'!R565</f>
        <v>374524.48</v>
      </c>
      <c r="T565" s="48"/>
      <c r="V565" s="48"/>
    </row>
    <row r="566" spans="1:22" x14ac:dyDescent="0.2">
      <c r="A566" s="111"/>
      <c r="B566" s="54" t="s">
        <v>11</v>
      </c>
      <c r="C566" s="54" t="s">
        <v>4120</v>
      </c>
      <c r="D566" s="54" t="s">
        <v>4121</v>
      </c>
      <c r="E566" s="54"/>
      <c r="F566" s="54"/>
      <c r="G566" s="54" t="s">
        <v>2503</v>
      </c>
      <c r="H566" s="54" t="s">
        <v>4122</v>
      </c>
      <c r="I566" s="54" t="s">
        <v>13</v>
      </c>
      <c r="J566" s="54" t="s">
        <v>603</v>
      </c>
      <c r="K566" s="54" t="s">
        <v>4737</v>
      </c>
      <c r="L566" s="54">
        <v>20086576</v>
      </c>
      <c r="M566" s="54">
        <v>1</v>
      </c>
      <c r="N566" s="55">
        <v>23805.360000000001</v>
      </c>
      <c r="O566" s="54" t="s">
        <v>6682</v>
      </c>
      <c r="P566" s="54">
        <v>10</v>
      </c>
      <c r="Q566" s="54">
        <v>13</v>
      </c>
      <c r="R566" s="54">
        <f t="shared" si="8"/>
        <v>13</v>
      </c>
      <c r="S566" s="55">
        <f>N566*(1+'PORCENTAJE ECONOMICO'!$D$12)*'PRODUCTOS PACTADOS POSITIVA'!R566</f>
        <v>309469.68</v>
      </c>
      <c r="T566" s="48"/>
      <c r="V566" s="48"/>
    </row>
    <row r="567" spans="1:22" x14ac:dyDescent="0.2">
      <c r="A567" s="111"/>
      <c r="B567" s="54" t="s">
        <v>11</v>
      </c>
      <c r="C567" s="54" t="s">
        <v>2766</v>
      </c>
      <c r="D567" s="54" t="s">
        <v>2767</v>
      </c>
      <c r="E567" s="54"/>
      <c r="F567" s="54"/>
      <c r="G567" s="54" t="s">
        <v>2503</v>
      </c>
      <c r="H567" s="54" t="s">
        <v>2768</v>
      </c>
      <c r="I567" s="54" t="s">
        <v>13</v>
      </c>
      <c r="J567" s="54" t="s">
        <v>279</v>
      </c>
      <c r="K567" s="54" t="s">
        <v>4738</v>
      </c>
      <c r="L567" s="54">
        <v>20086807</v>
      </c>
      <c r="M567" s="54">
        <v>1</v>
      </c>
      <c r="N567" s="55">
        <v>18952</v>
      </c>
      <c r="O567" s="54" t="s">
        <v>6681</v>
      </c>
      <c r="P567" s="54">
        <v>83</v>
      </c>
      <c r="Q567" s="54">
        <v>26</v>
      </c>
      <c r="R567" s="54">
        <f t="shared" si="8"/>
        <v>26</v>
      </c>
      <c r="S567" s="55">
        <f>N567*(1+'PORCENTAJE ECONOMICO'!$D$12)*'PRODUCTOS PACTADOS POSITIVA'!R567</f>
        <v>492752</v>
      </c>
      <c r="T567" s="48"/>
      <c r="V567" s="48"/>
    </row>
    <row r="568" spans="1:22" x14ac:dyDescent="0.2">
      <c r="A568" s="111"/>
      <c r="B568" s="54" t="s">
        <v>11</v>
      </c>
      <c r="C568" s="54" t="s">
        <v>2884</v>
      </c>
      <c r="D568" s="54" t="s">
        <v>2885</v>
      </c>
      <c r="E568" s="54"/>
      <c r="F568" s="54"/>
      <c r="G568" s="54" t="s">
        <v>2503</v>
      </c>
      <c r="H568" s="54" t="s">
        <v>2886</v>
      </c>
      <c r="I568" s="54" t="s">
        <v>13</v>
      </c>
      <c r="J568" s="54" t="s">
        <v>16</v>
      </c>
      <c r="K568" s="54" t="s">
        <v>4739</v>
      </c>
      <c r="L568" s="54">
        <v>20086913</v>
      </c>
      <c r="M568" s="54">
        <v>3</v>
      </c>
      <c r="N568" s="55">
        <v>3759.5</v>
      </c>
      <c r="O568" s="54" t="s">
        <v>6681</v>
      </c>
      <c r="P568" s="54">
        <v>5195</v>
      </c>
      <c r="Q568" s="54">
        <v>2647</v>
      </c>
      <c r="R568" s="54">
        <f t="shared" si="8"/>
        <v>2647</v>
      </c>
      <c r="S568" s="55">
        <f>N568*(1+'PORCENTAJE ECONOMICO'!$D$12)*'PRODUCTOS PACTADOS POSITIVA'!R568</f>
        <v>9951396.5</v>
      </c>
      <c r="T568" s="48"/>
      <c r="V568" s="48"/>
    </row>
    <row r="569" spans="1:22" x14ac:dyDescent="0.2">
      <c r="A569" s="111"/>
      <c r="B569" s="54" t="s">
        <v>11</v>
      </c>
      <c r="C569" s="54" t="s">
        <v>2882</v>
      </c>
      <c r="D569" s="54" t="s">
        <v>246</v>
      </c>
      <c r="E569" s="54"/>
      <c r="F569" s="54"/>
      <c r="G569" s="54" t="s">
        <v>2503</v>
      </c>
      <c r="H569" s="54" t="s">
        <v>2883</v>
      </c>
      <c r="I569" s="54" t="s">
        <v>13</v>
      </c>
      <c r="J569" s="54" t="s">
        <v>16</v>
      </c>
      <c r="K569" s="54" t="s">
        <v>4740</v>
      </c>
      <c r="L569" s="54">
        <v>20086917</v>
      </c>
      <c r="M569" s="54">
        <v>3</v>
      </c>
      <c r="N569" s="55">
        <v>1959.06</v>
      </c>
      <c r="O569" s="54" t="s">
        <v>6681</v>
      </c>
      <c r="P569" s="54">
        <v>6124</v>
      </c>
      <c r="Q569" s="54">
        <v>5076</v>
      </c>
      <c r="R569" s="54">
        <f t="shared" si="8"/>
        <v>5076</v>
      </c>
      <c r="S569" s="55">
        <f>N569*(1+'PORCENTAJE ECONOMICO'!$D$12)*'PRODUCTOS PACTADOS POSITIVA'!R569</f>
        <v>9944188.5600000005</v>
      </c>
      <c r="T569" s="48"/>
      <c r="V569" s="48"/>
    </row>
    <row r="570" spans="1:22" x14ac:dyDescent="0.2">
      <c r="A570" s="111"/>
      <c r="B570" s="54" t="s">
        <v>11</v>
      </c>
      <c r="C570" s="54" t="s">
        <v>3316</v>
      </c>
      <c r="D570" s="54" t="s">
        <v>3317</v>
      </c>
      <c r="E570" s="54"/>
      <c r="F570" s="54"/>
      <c r="G570" s="54" t="s">
        <v>2684</v>
      </c>
      <c r="H570" s="54" t="s">
        <v>3318</v>
      </c>
      <c r="I570" s="54" t="s">
        <v>13</v>
      </c>
      <c r="J570" s="54" t="s">
        <v>652</v>
      </c>
      <c r="K570" s="54" t="s">
        <v>3319</v>
      </c>
      <c r="L570" s="54">
        <v>20086950</v>
      </c>
      <c r="M570" s="54">
        <v>6</v>
      </c>
      <c r="N570" s="55">
        <v>61.8</v>
      </c>
      <c r="O570" s="54" t="s">
        <v>6687</v>
      </c>
      <c r="P570" s="54">
        <v>10</v>
      </c>
      <c r="Q570" s="54">
        <v>12</v>
      </c>
      <c r="R570" s="54">
        <f t="shared" si="8"/>
        <v>12</v>
      </c>
      <c r="S570" s="55">
        <f>N570*(1+'PORCENTAJE ECONOMICO'!$D$12)*'PRODUCTOS PACTADOS POSITIVA'!R570</f>
        <v>741.59999999999991</v>
      </c>
      <c r="T570" s="48"/>
      <c r="V570" s="48"/>
    </row>
    <row r="571" spans="1:22" x14ac:dyDescent="0.2">
      <c r="A571" s="111"/>
      <c r="B571" s="54" t="s">
        <v>11</v>
      </c>
      <c r="C571" s="54" t="s">
        <v>3320</v>
      </c>
      <c r="D571" s="54" t="s">
        <v>3321</v>
      </c>
      <c r="E571" s="54"/>
      <c r="F571" s="54"/>
      <c r="G571" s="54" t="s">
        <v>2684</v>
      </c>
      <c r="H571" s="54" t="s">
        <v>3322</v>
      </c>
      <c r="I571" s="54"/>
      <c r="J571" s="54" t="s">
        <v>652</v>
      </c>
      <c r="K571" s="54" t="s">
        <v>3323</v>
      </c>
      <c r="L571" s="54">
        <v>20086955</v>
      </c>
      <c r="M571" s="54">
        <v>6</v>
      </c>
      <c r="N571" s="55">
        <v>54.59</v>
      </c>
      <c r="O571" s="54" t="s">
        <v>6687</v>
      </c>
      <c r="P571" s="54">
        <v>10</v>
      </c>
      <c r="Q571" s="54">
        <v>19</v>
      </c>
      <c r="R571" s="54">
        <f t="shared" si="8"/>
        <v>19</v>
      </c>
      <c r="S571" s="55">
        <f>N571*(1+'PORCENTAJE ECONOMICO'!$D$12)*'PRODUCTOS PACTADOS POSITIVA'!R571</f>
        <v>1037.21</v>
      </c>
      <c r="T571" s="48"/>
      <c r="V571" s="48"/>
    </row>
    <row r="572" spans="1:22" x14ac:dyDescent="0.2">
      <c r="A572" s="111"/>
      <c r="B572" s="54" t="s">
        <v>11</v>
      </c>
      <c r="C572" s="54" t="s">
        <v>2501</v>
      </c>
      <c r="D572" s="54" t="s">
        <v>17</v>
      </c>
      <c r="E572" s="54"/>
      <c r="F572" s="54"/>
      <c r="G572" s="54" t="s">
        <v>2503</v>
      </c>
      <c r="H572" s="54" t="s">
        <v>2681</v>
      </c>
      <c r="I572" s="54" t="s">
        <v>13</v>
      </c>
      <c r="J572" s="54" t="s">
        <v>19</v>
      </c>
      <c r="K572" s="54" t="s">
        <v>4741</v>
      </c>
      <c r="L572" s="54">
        <v>20087008</v>
      </c>
      <c r="M572" s="54">
        <v>8</v>
      </c>
      <c r="N572" s="55">
        <v>279.13</v>
      </c>
      <c r="O572" s="54"/>
      <c r="P572" s="54">
        <v>310262</v>
      </c>
      <c r="Q572" s="54">
        <v>281176</v>
      </c>
      <c r="R572" s="54">
        <f t="shared" si="8"/>
        <v>281176</v>
      </c>
      <c r="S572" s="55">
        <f>N572*(1+'PORCENTAJE ECONOMICO'!$D$12)*'PRODUCTOS PACTADOS POSITIVA'!R572</f>
        <v>78484656.879999995</v>
      </c>
      <c r="T572" s="48"/>
      <c r="V572" s="48"/>
    </row>
    <row r="573" spans="1:22" x14ac:dyDescent="0.2">
      <c r="A573" s="111"/>
      <c r="B573" s="54" t="s">
        <v>11</v>
      </c>
      <c r="C573" s="54" t="s">
        <v>4187</v>
      </c>
      <c r="D573" s="54" t="s">
        <v>4188</v>
      </c>
      <c r="E573" s="54"/>
      <c r="F573" s="54"/>
      <c r="G573" s="54" t="s">
        <v>2503</v>
      </c>
      <c r="H573" s="54" t="s">
        <v>4189</v>
      </c>
      <c r="I573" s="54"/>
      <c r="J573" s="54" t="s">
        <v>870</v>
      </c>
      <c r="K573" s="54" t="s">
        <v>4742</v>
      </c>
      <c r="L573" s="54">
        <v>20087188</v>
      </c>
      <c r="M573" s="54">
        <v>1</v>
      </c>
      <c r="N573" s="55">
        <v>27479.37</v>
      </c>
      <c r="O573" s="54" t="s">
        <v>6682</v>
      </c>
      <c r="P573" s="54">
        <v>10</v>
      </c>
      <c r="Q573" s="54">
        <v>10</v>
      </c>
      <c r="R573" s="54">
        <f t="shared" si="8"/>
        <v>10</v>
      </c>
      <c r="S573" s="55">
        <f>N573*(1+'PORCENTAJE ECONOMICO'!$D$12)*'PRODUCTOS PACTADOS POSITIVA'!R573</f>
        <v>274793.7</v>
      </c>
      <c r="T573" s="48"/>
      <c r="V573" s="48"/>
    </row>
    <row r="574" spans="1:22" x14ac:dyDescent="0.2">
      <c r="A574" s="111"/>
      <c r="B574" s="54" t="s">
        <v>11</v>
      </c>
      <c r="C574" s="54" t="s">
        <v>2800</v>
      </c>
      <c r="D574" s="54" t="s">
        <v>1002</v>
      </c>
      <c r="E574" s="54"/>
      <c r="F574" s="54"/>
      <c r="G574" s="54" t="s">
        <v>2503</v>
      </c>
      <c r="H574" s="54" t="s">
        <v>2801</v>
      </c>
      <c r="I574" s="54" t="s">
        <v>13</v>
      </c>
      <c r="J574" s="54" t="s">
        <v>853</v>
      </c>
      <c r="K574" s="54" t="s">
        <v>4743</v>
      </c>
      <c r="L574" s="54">
        <v>20087273</v>
      </c>
      <c r="M574" s="54">
        <v>1</v>
      </c>
      <c r="N574" s="55">
        <v>16287.39</v>
      </c>
      <c r="O574" s="54" t="s">
        <v>6681</v>
      </c>
      <c r="P574" s="54">
        <v>19</v>
      </c>
      <c r="Q574" s="54">
        <v>7</v>
      </c>
      <c r="R574" s="54">
        <f t="shared" si="8"/>
        <v>7</v>
      </c>
      <c r="S574" s="55">
        <f>N574*(1+'PORCENTAJE ECONOMICO'!$D$12)*'PRODUCTOS PACTADOS POSITIVA'!R574</f>
        <v>114011.73</v>
      </c>
      <c r="T574" s="48"/>
      <c r="V574" s="48"/>
    </row>
    <row r="575" spans="1:22" x14ac:dyDescent="0.2">
      <c r="A575" s="111"/>
      <c r="B575" s="54" t="s">
        <v>11</v>
      </c>
      <c r="C575" s="54" t="s">
        <v>2730</v>
      </c>
      <c r="D575" s="54" t="s">
        <v>3790</v>
      </c>
      <c r="E575" s="54"/>
      <c r="F575" s="54"/>
      <c r="G575" s="54" t="s">
        <v>2684</v>
      </c>
      <c r="H575" s="54" t="s">
        <v>3793</v>
      </c>
      <c r="I575" s="54"/>
      <c r="J575" s="54" t="s">
        <v>382</v>
      </c>
      <c r="K575" s="54" t="s">
        <v>4744</v>
      </c>
      <c r="L575" s="54">
        <v>20087456</v>
      </c>
      <c r="M575" s="54">
        <v>22</v>
      </c>
      <c r="N575" s="55">
        <v>624.17999999999995</v>
      </c>
      <c r="O575" s="54" t="s">
        <v>6682</v>
      </c>
      <c r="P575" s="54">
        <v>10</v>
      </c>
      <c r="Q575" s="54">
        <v>16</v>
      </c>
      <c r="R575" s="54">
        <f t="shared" si="8"/>
        <v>16</v>
      </c>
      <c r="S575" s="55">
        <f>N575*(1+'PORCENTAJE ECONOMICO'!$D$12)*'PRODUCTOS PACTADOS POSITIVA'!R575</f>
        <v>9986.8799999999992</v>
      </c>
      <c r="T575" s="48"/>
      <c r="V575" s="48"/>
    </row>
    <row r="576" spans="1:22" x14ac:dyDescent="0.2">
      <c r="A576" s="111"/>
      <c r="B576" s="54" t="s">
        <v>11</v>
      </c>
      <c r="C576" s="54" t="s">
        <v>3072</v>
      </c>
      <c r="D576" s="54" t="s">
        <v>3073</v>
      </c>
      <c r="E576" s="54"/>
      <c r="F576" s="54"/>
      <c r="G576" s="54" t="s">
        <v>2503</v>
      </c>
      <c r="H576" s="54" t="s">
        <v>3074</v>
      </c>
      <c r="I576" s="54" t="s">
        <v>13</v>
      </c>
      <c r="J576" s="54" t="s">
        <v>3075</v>
      </c>
      <c r="K576" s="54" t="s">
        <v>4745</v>
      </c>
      <c r="L576" s="54">
        <v>20087519</v>
      </c>
      <c r="M576" s="54">
        <v>1</v>
      </c>
      <c r="N576" s="55">
        <v>58211.48</v>
      </c>
      <c r="O576" s="54" t="s">
        <v>6681</v>
      </c>
      <c r="P576" s="54">
        <v>10</v>
      </c>
      <c r="Q576" s="54">
        <v>18</v>
      </c>
      <c r="R576" s="54">
        <f t="shared" si="8"/>
        <v>18</v>
      </c>
      <c r="S576" s="55">
        <f>N576*(1+'PORCENTAJE ECONOMICO'!$D$12)*'PRODUCTOS PACTADOS POSITIVA'!R576</f>
        <v>1047806.64</v>
      </c>
      <c r="T576" s="48"/>
      <c r="V576" s="48"/>
    </row>
    <row r="577" spans="1:22" x14ac:dyDescent="0.2">
      <c r="A577" s="111"/>
      <c r="B577" s="54" t="s">
        <v>11</v>
      </c>
      <c r="C577" s="54" t="s">
        <v>2753</v>
      </c>
      <c r="D577" s="54" t="s">
        <v>2754</v>
      </c>
      <c r="E577" s="54"/>
      <c r="F577" s="54"/>
      <c r="G577" s="54" t="s">
        <v>2503</v>
      </c>
      <c r="H577" s="54" t="s">
        <v>2755</v>
      </c>
      <c r="I577" s="54"/>
      <c r="J577" s="54" t="s">
        <v>392</v>
      </c>
      <c r="K577" s="54" t="s">
        <v>4746</v>
      </c>
      <c r="L577" s="54">
        <v>20087525</v>
      </c>
      <c r="M577" s="54">
        <v>1</v>
      </c>
      <c r="N577" s="55">
        <v>42352.57</v>
      </c>
      <c r="O577" s="54" t="s">
        <v>6681</v>
      </c>
      <c r="P577" s="54">
        <v>10</v>
      </c>
      <c r="Q577" s="54">
        <v>15</v>
      </c>
      <c r="R577" s="54">
        <f t="shared" si="8"/>
        <v>15</v>
      </c>
      <c r="S577" s="55">
        <f>N577*(1+'PORCENTAJE ECONOMICO'!$D$12)*'PRODUCTOS PACTADOS POSITIVA'!R577</f>
        <v>635288.55000000005</v>
      </c>
      <c r="T577" s="48"/>
      <c r="V577" s="48"/>
    </row>
    <row r="578" spans="1:22" x14ac:dyDescent="0.2">
      <c r="A578" s="111"/>
      <c r="B578" s="54" t="s">
        <v>11</v>
      </c>
      <c r="C578" s="54" t="s">
        <v>2505</v>
      </c>
      <c r="D578" s="54" t="s">
        <v>3431</v>
      </c>
      <c r="E578" s="54"/>
      <c r="F578" s="54"/>
      <c r="G578" s="54" t="s">
        <v>2503</v>
      </c>
      <c r="H578" s="54" t="s">
        <v>3432</v>
      </c>
      <c r="I578" s="54"/>
      <c r="J578" s="54" t="s">
        <v>16</v>
      </c>
      <c r="K578" s="54" t="s">
        <v>3433</v>
      </c>
      <c r="L578" s="54">
        <v>20087738</v>
      </c>
      <c r="M578" s="54">
        <v>15</v>
      </c>
      <c r="N578" s="55">
        <v>927</v>
      </c>
      <c r="O578" s="54" t="s">
        <v>6686</v>
      </c>
      <c r="P578" s="54">
        <v>35107</v>
      </c>
      <c r="Q578" s="54">
        <v>25630</v>
      </c>
      <c r="R578" s="54">
        <f t="shared" si="8"/>
        <v>25630</v>
      </c>
      <c r="S578" s="55">
        <f>N578*(1+'PORCENTAJE ECONOMICO'!$D$12)*'PRODUCTOS PACTADOS POSITIVA'!R578</f>
        <v>23759010</v>
      </c>
      <c r="T578" s="48"/>
      <c r="V578" s="48"/>
    </row>
    <row r="579" spans="1:22" x14ac:dyDescent="0.2">
      <c r="A579" s="111"/>
      <c r="B579" s="54" t="s">
        <v>11</v>
      </c>
      <c r="C579" s="54" t="s">
        <v>5226</v>
      </c>
      <c r="D579" s="54" t="s">
        <v>2673</v>
      </c>
      <c r="E579" s="54" t="s">
        <v>6644</v>
      </c>
      <c r="F579" s="54" t="s">
        <v>151</v>
      </c>
      <c r="G579" s="54" t="s">
        <v>6645</v>
      </c>
      <c r="H579" s="54" t="s">
        <v>2674</v>
      </c>
      <c r="I579" s="54"/>
      <c r="J579" s="54" t="s">
        <v>730</v>
      </c>
      <c r="K579" s="54" t="s">
        <v>2675</v>
      </c>
      <c r="L579" s="54">
        <v>20087855</v>
      </c>
      <c r="M579" s="54">
        <v>1</v>
      </c>
      <c r="N579" s="55">
        <v>20600</v>
      </c>
      <c r="O579" s="54"/>
      <c r="P579" s="54">
        <v>133</v>
      </c>
      <c r="Q579" s="54">
        <v>50</v>
      </c>
      <c r="R579" s="54">
        <f t="shared" si="8"/>
        <v>50</v>
      </c>
      <c r="S579" s="55">
        <f>N579*(1+'PORCENTAJE ECONOMICO'!$D$12)*'PRODUCTOS PACTADOS POSITIVA'!R579</f>
        <v>1030000</v>
      </c>
      <c r="T579" s="48"/>
      <c r="V579" s="48"/>
    </row>
    <row r="580" spans="1:22" x14ac:dyDescent="0.2">
      <c r="A580" s="111"/>
      <c r="B580" s="54" t="s">
        <v>11</v>
      </c>
      <c r="C580" s="54" t="s">
        <v>3523</v>
      </c>
      <c r="D580" s="54" t="s">
        <v>3524</v>
      </c>
      <c r="E580" s="54"/>
      <c r="F580" s="54"/>
      <c r="G580" s="54" t="s">
        <v>2684</v>
      </c>
      <c r="H580" s="54" t="s">
        <v>3525</v>
      </c>
      <c r="I580" s="54"/>
      <c r="J580" s="54" t="s">
        <v>942</v>
      </c>
      <c r="K580" s="54" t="s">
        <v>3526</v>
      </c>
      <c r="L580" s="54">
        <v>20089313</v>
      </c>
      <c r="M580" s="54">
        <v>2</v>
      </c>
      <c r="N580" s="55">
        <v>5217.6813000000002</v>
      </c>
      <c r="O580" s="54" t="s">
        <v>6683</v>
      </c>
      <c r="P580" s="54">
        <v>10</v>
      </c>
      <c r="Q580" s="54">
        <v>18</v>
      </c>
      <c r="R580" s="54">
        <f t="shared" si="8"/>
        <v>18</v>
      </c>
      <c r="S580" s="55">
        <f>N580*(1+'PORCENTAJE ECONOMICO'!$D$12)*'PRODUCTOS PACTADOS POSITIVA'!R580</f>
        <v>93918.263399999996</v>
      </c>
      <c r="T580" s="48"/>
      <c r="V580" s="48"/>
    </row>
    <row r="581" spans="1:22" x14ac:dyDescent="0.2">
      <c r="A581" s="111"/>
      <c r="B581" s="54" t="s">
        <v>11</v>
      </c>
      <c r="C581" s="54" t="s">
        <v>3149</v>
      </c>
      <c r="D581" s="54" t="s">
        <v>3150</v>
      </c>
      <c r="E581" s="54"/>
      <c r="F581" s="54"/>
      <c r="G581" s="54" t="s">
        <v>2503</v>
      </c>
      <c r="H581" s="54" t="s">
        <v>3151</v>
      </c>
      <c r="I581" s="54"/>
      <c r="J581" s="54" t="s">
        <v>3152</v>
      </c>
      <c r="K581" s="54" t="s">
        <v>3153</v>
      </c>
      <c r="L581" s="54">
        <v>20092419</v>
      </c>
      <c r="M581" s="54">
        <v>7</v>
      </c>
      <c r="N581" s="55">
        <v>2412.2600000000002</v>
      </c>
      <c r="O581" s="54" t="s">
        <v>6685</v>
      </c>
      <c r="P581" s="54">
        <v>10</v>
      </c>
      <c r="Q581" s="54">
        <v>11</v>
      </c>
      <c r="R581" s="54">
        <f t="shared" si="8"/>
        <v>11</v>
      </c>
      <c r="S581" s="55">
        <f>N581*(1+'PORCENTAJE ECONOMICO'!$D$12)*'PRODUCTOS PACTADOS POSITIVA'!R581</f>
        <v>26534.86</v>
      </c>
      <c r="T581" s="48"/>
      <c r="V581" s="48"/>
    </row>
    <row r="582" spans="1:22" x14ac:dyDescent="0.2">
      <c r="A582" s="111"/>
      <c r="B582" s="54" t="s">
        <v>11</v>
      </c>
      <c r="C582" s="54" t="s">
        <v>2880</v>
      </c>
      <c r="D582" s="54" t="s">
        <v>1125</v>
      </c>
      <c r="E582" s="54"/>
      <c r="F582" s="54"/>
      <c r="G582" s="54" t="s">
        <v>2503</v>
      </c>
      <c r="H582" s="54" t="s">
        <v>2881</v>
      </c>
      <c r="I582" s="54" t="s">
        <v>13</v>
      </c>
      <c r="J582" s="54" t="s">
        <v>1126</v>
      </c>
      <c r="K582" s="54" t="s">
        <v>4747</v>
      </c>
      <c r="L582" s="54">
        <v>20093072</v>
      </c>
      <c r="M582" s="54">
        <v>1</v>
      </c>
      <c r="N582" s="55">
        <v>58885.1</v>
      </c>
      <c r="O582" s="54" t="s">
        <v>6681</v>
      </c>
      <c r="P582" s="54">
        <v>1</v>
      </c>
      <c r="Q582" s="54">
        <v>4</v>
      </c>
      <c r="R582" s="54">
        <f t="shared" si="8"/>
        <v>4</v>
      </c>
      <c r="S582" s="55">
        <f>N582*(1+'PORCENTAJE ECONOMICO'!$D$12)*'PRODUCTOS PACTADOS POSITIVA'!R582</f>
        <v>235540.4</v>
      </c>
      <c r="T582" s="48"/>
      <c r="V582" s="48"/>
    </row>
    <row r="583" spans="1:22" x14ac:dyDescent="0.2">
      <c r="A583" s="111"/>
      <c r="B583" s="54" t="s">
        <v>11</v>
      </c>
      <c r="C583" s="54" t="s">
        <v>3481</v>
      </c>
      <c r="D583" s="54" t="s">
        <v>3696</v>
      </c>
      <c r="E583" s="54"/>
      <c r="F583" s="54"/>
      <c r="G583" s="54" t="s">
        <v>2503</v>
      </c>
      <c r="H583" s="54" t="s">
        <v>3697</v>
      </c>
      <c r="I583" s="54" t="s">
        <v>13</v>
      </c>
      <c r="J583" s="54" t="s">
        <v>704</v>
      </c>
      <c r="K583" s="54" t="s">
        <v>3698</v>
      </c>
      <c r="L583" s="54">
        <v>20093299</v>
      </c>
      <c r="M583" s="54">
        <v>1</v>
      </c>
      <c r="N583" s="55">
        <v>1854</v>
      </c>
      <c r="O583" s="54" t="s">
        <v>6689</v>
      </c>
      <c r="P583" s="54">
        <v>10</v>
      </c>
      <c r="Q583" s="54">
        <v>19</v>
      </c>
      <c r="R583" s="54">
        <f t="shared" ref="R583:R646" si="9">AVERAGE(Q583:Q583)</f>
        <v>19</v>
      </c>
      <c r="S583" s="55">
        <f>N583*(1+'PORCENTAJE ECONOMICO'!$D$12)*'PRODUCTOS PACTADOS POSITIVA'!R583</f>
        <v>35226</v>
      </c>
      <c r="T583" s="48"/>
      <c r="V583" s="48"/>
    </row>
    <row r="584" spans="1:22" x14ac:dyDescent="0.2">
      <c r="A584" s="111"/>
      <c r="B584" s="54" t="s">
        <v>11</v>
      </c>
      <c r="C584" s="54" t="s">
        <v>3477</v>
      </c>
      <c r="D584" s="54" t="s">
        <v>3693</v>
      </c>
      <c r="E584" s="54"/>
      <c r="F584" s="54"/>
      <c r="G584" s="54" t="s">
        <v>2503</v>
      </c>
      <c r="H584" s="54" t="s">
        <v>3694</v>
      </c>
      <c r="I584" s="54" t="s">
        <v>13</v>
      </c>
      <c r="J584" s="54" t="s">
        <v>704</v>
      </c>
      <c r="K584" s="54" t="s">
        <v>3695</v>
      </c>
      <c r="L584" s="54">
        <v>20093300</v>
      </c>
      <c r="M584" s="54">
        <v>20</v>
      </c>
      <c r="N584" s="55">
        <v>3054.98</v>
      </c>
      <c r="O584" s="54" t="s">
        <v>6689</v>
      </c>
      <c r="P584" s="54">
        <v>10</v>
      </c>
      <c r="Q584" s="54">
        <v>12</v>
      </c>
      <c r="R584" s="54">
        <f t="shared" si="9"/>
        <v>12</v>
      </c>
      <c r="S584" s="55">
        <f>N584*(1+'PORCENTAJE ECONOMICO'!$D$12)*'PRODUCTOS PACTADOS POSITIVA'!R584</f>
        <v>36659.760000000002</v>
      </c>
      <c r="T584" s="48"/>
      <c r="V584" s="48"/>
    </row>
    <row r="585" spans="1:22" x14ac:dyDescent="0.2">
      <c r="A585" s="111"/>
      <c r="B585" s="54" t="s">
        <v>11</v>
      </c>
      <c r="C585" s="54" t="s">
        <v>3485</v>
      </c>
      <c r="D585" s="54" t="s">
        <v>3699</v>
      </c>
      <c r="E585" s="54"/>
      <c r="F585" s="54"/>
      <c r="G585" s="54" t="s">
        <v>2503</v>
      </c>
      <c r="H585" s="54" t="s">
        <v>3700</v>
      </c>
      <c r="I585" s="54" t="s">
        <v>13</v>
      </c>
      <c r="J585" s="54" t="s">
        <v>704</v>
      </c>
      <c r="K585" s="54" t="s">
        <v>3701</v>
      </c>
      <c r="L585" s="54">
        <v>20093302</v>
      </c>
      <c r="M585" s="54">
        <v>3</v>
      </c>
      <c r="N585" s="55">
        <v>6386</v>
      </c>
      <c r="O585" s="54" t="s">
        <v>6689</v>
      </c>
      <c r="P585" s="54">
        <v>10</v>
      </c>
      <c r="Q585" s="54">
        <v>14</v>
      </c>
      <c r="R585" s="54">
        <f t="shared" si="9"/>
        <v>14</v>
      </c>
      <c r="S585" s="55">
        <f>N585*(1+'PORCENTAJE ECONOMICO'!$D$12)*'PRODUCTOS PACTADOS POSITIVA'!R585</f>
        <v>89404</v>
      </c>
      <c r="T585" s="48"/>
      <c r="V585" s="48"/>
    </row>
    <row r="586" spans="1:22" x14ac:dyDescent="0.2">
      <c r="A586" s="111"/>
      <c r="B586" s="54" t="s">
        <v>11</v>
      </c>
      <c r="C586" s="54" t="s">
        <v>3401</v>
      </c>
      <c r="D586" s="54" t="s">
        <v>3971</v>
      </c>
      <c r="E586" s="54"/>
      <c r="F586" s="54"/>
      <c r="G586" s="54" t="s">
        <v>2684</v>
      </c>
      <c r="H586" s="54" t="s">
        <v>3972</v>
      </c>
      <c r="I586" s="54"/>
      <c r="J586" s="54" t="s">
        <v>3404</v>
      </c>
      <c r="K586" s="54" t="s">
        <v>4748</v>
      </c>
      <c r="L586" s="54">
        <v>20093384</v>
      </c>
      <c r="M586" s="54">
        <v>13</v>
      </c>
      <c r="N586" s="55">
        <v>245.14</v>
      </c>
      <c r="O586" s="54" t="s">
        <v>6682</v>
      </c>
      <c r="P586" s="54">
        <v>10</v>
      </c>
      <c r="Q586" s="54">
        <v>14</v>
      </c>
      <c r="R586" s="54">
        <f t="shared" si="9"/>
        <v>14</v>
      </c>
      <c r="S586" s="55">
        <f>N586*(1+'PORCENTAJE ECONOMICO'!$D$12)*'PRODUCTOS PACTADOS POSITIVA'!R586</f>
        <v>3431.96</v>
      </c>
      <c r="T586" s="48"/>
      <c r="V586" s="48"/>
    </row>
    <row r="587" spans="1:22" x14ac:dyDescent="0.2">
      <c r="A587" s="111"/>
      <c r="B587" s="54" t="s">
        <v>11</v>
      </c>
      <c r="C587" s="54" t="s">
        <v>2976</v>
      </c>
      <c r="D587" s="54" t="s">
        <v>2977</v>
      </c>
      <c r="E587" s="54"/>
      <c r="F587" s="54"/>
      <c r="G587" s="54" t="s">
        <v>2503</v>
      </c>
      <c r="H587" s="54" t="s">
        <v>2978</v>
      </c>
      <c r="I587" s="54" t="s">
        <v>13</v>
      </c>
      <c r="J587" s="54" t="s">
        <v>2979</v>
      </c>
      <c r="K587" s="54" t="s">
        <v>4749</v>
      </c>
      <c r="L587" s="54">
        <v>20093972</v>
      </c>
      <c r="M587" s="54">
        <v>10</v>
      </c>
      <c r="N587" s="55">
        <v>7570.5</v>
      </c>
      <c r="O587" s="54" t="s">
        <v>6681</v>
      </c>
      <c r="P587" s="54">
        <v>100</v>
      </c>
      <c r="Q587" s="54">
        <v>40</v>
      </c>
      <c r="R587" s="54">
        <f t="shared" si="9"/>
        <v>40</v>
      </c>
      <c r="S587" s="55">
        <f>N587*(1+'PORCENTAJE ECONOMICO'!$D$12)*'PRODUCTOS PACTADOS POSITIVA'!R587</f>
        <v>302820</v>
      </c>
      <c r="T587" s="48"/>
      <c r="V587" s="48"/>
    </row>
    <row r="588" spans="1:22" x14ac:dyDescent="0.2">
      <c r="A588" s="111"/>
      <c r="B588" s="54" t="s">
        <v>11</v>
      </c>
      <c r="C588" s="54" t="s">
        <v>3867</v>
      </c>
      <c r="D588" s="54" t="s">
        <v>3868</v>
      </c>
      <c r="E588" s="54"/>
      <c r="F588" s="54"/>
      <c r="G588" s="54" t="s">
        <v>2684</v>
      </c>
      <c r="H588" s="54" t="s">
        <v>3869</v>
      </c>
      <c r="I588" s="54"/>
      <c r="J588" s="54" t="s">
        <v>3870</v>
      </c>
      <c r="K588" s="54" t="s">
        <v>4750</v>
      </c>
      <c r="L588" s="54">
        <v>20094783</v>
      </c>
      <c r="M588" s="54">
        <v>2</v>
      </c>
      <c r="N588" s="55">
        <v>9562.52</v>
      </c>
      <c r="O588" s="54" t="s">
        <v>6682</v>
      </c>
      <c r="P588" s="54">
        <v>10</v>
      </c>
      <c r="Q588" s="54">
        <v>14</v>
      </c>
      <c r="R588" s="54">
        <f t="shared" si="9"/>
        <v>14</v>
      </c>
      <c r="S588" s="55">
        <f>N588*(1+'PORCENTAJE ECONOMICO'!$D$12)*'PRODUCTOS PACTADOS POSITIVA'!R588</f>
        <v>133875.28</v>
      </c>
      <c r="T588" s="48"/>
      <c r="V588" s="48"/>
    </row>
    <row r="589" spans="1:22" x14ac:dyDescent="0.2">
      <c r="A589" s="111"/>
      <c r="B589" s="54" t="s">
        <v>11</v>
      </c>
      <c r="C589" s="54" t="s">
        <v>4293</v>
      </c>
      <c r="D589" s="54" t="s">
        <v>4294</v>
      </c>
      <c r="E589" s="54"/>
      <c r="F589" s="54"/>
      <c r="G589" s="54" t="s">
        <v>2503</v>
      </c>
      <c r="H589" s="54" t="s">
        <v>4295</v>
      </c>
      <c r="I589" s="54"/>
      <c r="J589" s="54" t="s">
        <v>4296</v>
      </c>
      <c r="K589" s="54" t="s">
        <v>4751</v>
      </c>
      <c r="L589" s="54">
        <v>20096050</v>
      </c>
      <c r="M589" s="54">
        <v>1</v>
      </c>
      <c r="N589" s="55">
        <v>6867.01</v>
      </c>
      <c r="O589" s="54" t="s">
        <v>6682</v>
      </c>
      <c r="P589" s="54">
        <v>12</v>
      </c>
      <c r="Q589" s="54">
        <v>13</v>
      </c>
      <c r="R589" s="54">
        <f t="shared" si="9"/>
        <v>13</v>
      </c>
      <c r="S589" s="55">
        <f>N589*(1+'PORCENTAJE ECONOMICO'!$D$12)*'PRODUCTOS PACTADOS POSITIVA'!R589</f>
        <v>89271.13</v>
      </c>
      <c r="T589" s="48"/>
      <c r="V589" s="48"/>
    </row>
    <row r="590" spans="1:22" x14ac:dyDescent="0.2">
      <c r="A590" s="111"/>
      <c r="B590" s="54" t="s">
        <v>11</v>
      </c>
      <c r="C590" s="54" t="s">
        <v>3007</v>
      </c>
      <c r="D590" s="54" t="s">
        <v>3008</v>
      </c>
      <c r="E590" s="54"/>
      <c r="F590" s="54"/>
      <c r="G590" s="54" t="s">
        <v>2503</v>
      </c>
      <c r="H590" s="54" t="s">
        <v>3009</v>
      </c>
      <c r="I590" s="54" t="s">
        <v>13</v>
      </c>
      <c r="J590" s="54" t="s">
        <v>1137</v>
      </c>
      <c r="K590" s="54" t="s">
        <v>4752</v>
      </c>
      <c r="L590" s="54">
        <v>20096120</v>
      </c>
      <c r="M590" s="54">
        <v>1</v>
      </c>
      <c r="N590" s="55">
        <v>15450</v>
      </c>
      <c r="O590" s="54" t="s">
        <v>6681</v>
      </c>
      <c r="P590" s="54">
        <v>10</v>
      </c>
      <c r="Q590" s="54">
        <v>14</v>
      </c>
      <c r="R590" s="54">
        <f t="shared" si="9"/>
        <v>14</v>
      </c>
      <c r="S590" s="55">
        <f>N590*(1+'PORCENTAJE ECONOMICO'!$D$12)*'PRODUCTOS PACTADOS POSITIVA'!R590</f>
        <v>216300</v>
      </c>
      <c r="T590" s="48"/>
      <c r="V590" s="48"/>
    </row>
    <row r="591" spans="1:22" x14ac:dyDescent="0.2">
      <c r="A591" s="111"/>
      <c r="B591" s="54" t="s">
        <v>11</v>
      </c>
      <c r="C591" s="54" t="s">
        <v>3320</v>
      </c>
      <c r="D591" s="54" t="s">
        <v>3320</v>
      </c>
      <c r="E591" s="54"/>
      <c r="F591" s="54"/>
      <c r="G591" s="54" t="s">
        <v>2684</v>
      </c>
      <c r="H591" s="54" t="s">
        <v>3836</v>
      </c>
      <c r="I591" s="54"/>
      <c r="J591" s="54" t="s">
        <v>652</v>
      </c>
      <c r="K591" s="54" t="s">
        <v>4753</v>
      </c>
      <c r="L591" s="54">
        <v>20099612</v>
      </c>
      <c r="M591" s="54">
        <v>12</v>
      </c>
      <c r="N591" s="55">
        <v>50.47</v>
      </c>
      <c r="O591" s="54" t="s">
        <v>6682</v>
      </c>
      <c r="P591" s="54">
        <v>10</v>
      </c>
      <c r="Q591" s="54">
        <v>11</v>
      </c>
      <c r="R591" s="54">
        <f t="shared" si="9"/>
        <v>11</v>
      </c>
      <c r="S591" s="55">
        <f>N591*(1+'PORCENTAJE ECONOMICO'!$D$12)*'PRODUCTOS PACTADOS POSITIVA'!R591</f>
        <v>555.16999999999996</v>
      </c>
      <c r="T591" s="48"/>
      <c r="V591" s="48"/>
    </row>
    <row r="592" spans="1:22" x14ac:dyDescent="0.2">
      <c r="A592" s="111"/>
      <c r="B592" s="54" t="s">
        <v>11</v>
      </c>
      <c r="C592" s="54" t="s">
        <v>3316</v>
      </c>
      <c r="D592" s="54" t="s">
        <v>3316</v>
      </c>
      <c r="E592" s="54"/>
      <c r="F592" s="54"/>
      <c r="G592" s="54" t="s">
        <v>2684</v>
      </c>
      <c r="H592" s="54" t="s">
        <v>3833</v>
      </c>
      <c r="I592" s="54" t="s">
        <v>13</v>
      </c>
      <c r="J592" s="54" t="s">
        <v>652</v>
      </c>
      <c r="K592" s="54" t="s">
        <v>4754</v>
      </c>
      <c r="L592" s="54">
        <v>20099616</v>
      </c>
      <c r="M592" s="54">
        <v>12</v>
      </c>
      <c r="N592" s="55">
        <v>86.52</v>
      </c>
      <c r="O592" s="54" t="s">
        <v>6682</v>
      </c>
      <c r="P592" s="54">
        <v>10</v>
      </c>
      <c r="Q592" s="54">
        <v>13</v>
      </c>
      <c r="R592" s="54">
        <f t="shared" si="9"/>
        <v>13</v>
      </c>
      <c r="S592" s="55">
        <f>N592*(1+'PORCENTAJE ECONOMICO'!$D$12)*'PRODUCTOS PACTADOS POSITIVA'!R592</f>
        <v>1124.76</v>
      </c>
      <c r="T592" s="48"/>
      <c r="V592" s="48"/>
    </row>
    <row r="593" spans="1:22" x14ac:dyDescent="0.2">
      <c r="A593" s="111"/>
      <c r="B593" s="54" t="s">
        <v>11</v>
      </c>
      <c r="C593" s="54" t="s">
        <v>3063</v>
      </c>
      <c r="D593" s="54" t="s">
        <v>3064</v>
      </c>
      <c r="E593" s="54"/>
      <c r="F593" s="54"/>
      <c r="G593" s="54" t="s">
        <v>2503</v>
      </c>
      <c r="H593" s="54" t="s">
        <v>3065</v>
      </c>
      <c r="I593" s="54" t="s">
        <v>13</v>
      </c>
      <c r="J593" s="54" t="s">
        <v>810</v>
      </c>
      <c r="K593" s="54" t="s">
        <v>4755</v>
      </c>
      <c r="L593" s="54">
        <v>20100748</v>
      </c>
      <c r="M593" s="54">
        <v>1</v>
      </c>
      <c r="N593" s="55">
        <v>133900</v>
      </c>
      <c r="O593" s="54" t="s">
        <v>6681</v>
      </c>
      <c r="P593" s="54">
        <v>10</v>
      </c>
      <c r="Q593" s="54">
        <v>10</v>
      </c>
      <c r="R593" s="54">
        <f t="shared" si="9"/>
        <v>10</v>
      </c>
      <c r="S593" s="55">
        <f>N593*(1+'PORCENTAJE ECONOMICO'!$D$12)*'PRODUCTOS PACTADOS POSITIVA'!R593</f>
        <v>1339000</v>
      </c>
      <c r="T593" s="48"/>
      <c r="V593" s="48"/>
    </row>
    <row r="594" spans="1:22" x14ac:dyDescent="0.2">
      <c r="A594" s="111"/>
      <c r="B594" s="54" t="s">
        <v>11</v>
      </c>
      <c r="C594" s="54" t="s">
        <v>3370</v>
      </c>
      <c r="D594" s="54" t="s">
        <v>4225</v>
      </c>
      <c r="E594" s="54"/>
      <c r="F594" s="54"/>
      <c r="G594" s="54" t="s">
        <v>2684</v>
      </c>
      <c r="H594" s="54" t="s">
        <v>4226</v>
      </c>
      <c r="I594" s="54" t="s">
        <v>13</v>
      </c>
      <c r="J594" s="54" t="s">
        <v>257</v>
      </c>
      <c r="K594" s="54" t="s">
        <v>4756</v>
      </c>
      <c r="L594" s="54">
        <v>20102044</v>
      </c>
      <c r="M594" s="54">
        <v>12</v>
      </c>
      <c r="N594" s="55">
        <v>314.14999999999998</v>
      </c>
      <c r="O594" s="54" t="s">
        <v>6682</v>
      </c>
      <c r="P594" s="54">
        <v>10</v>
      </c>
      <c r="Q594" s="54">
        <v>12</v>
      </c>
      <c r="R594" s="54">
        <f t="shared" si="9"/>
        <v>12</v>
      </c>
      <c r="S594" s="55">
        <f>N594*(1+'PORCENTAJE ECONOMICO'!$D$12)*'PRODUCTOS PACTADOS POSITIVA'!R594</f>
        <v>3769.7999999999997</v>
      </c>
      <c r="T594" s="48"/>
      <c r="V594" s="48"/>
    </row>
    <row r="595" spans="1:22" x14ac:dyDescent="0.2">
      <c r="A595" s="111"/>
      <c r="B595" s="54" t="s">
        <v>11</v>
      </c>
      <c r="C595" s="54" t="s">
        <v>3619</v>
      </c>
      <c r="D595" s="54" t="s">
        <v>4225</v>
      </c>
      <c r="E595" s="54"/>
      <c r="F595" s="54"/>
      <c r="G595" s="54" t="s">
        <v>2684</v>
      </c>
      <c r="H595" s="54" t="s">
        <v>4227</v>
      </c>
      <c r="I595" s="54" t="s">
        <v>13</v>
      </c>
      <c r="J595" s="54" t="s">
        <v>257</v>
      </c>
      <c r="K595" s="54" t="s">
        <v>4757</v>
      </c>
      <c r="L595" s="54">
        <v>20102045</v>
      </c>
      <c r="M595" s="54">
        <v>21</v>
      </c>
      <c r="N595" s="55">
        <v>288.39999999999998</v>
      </c>
      <c r="O595" s="54"/>
      <c r="P595" s="54">
        <v>10</v>
      </c>
      <c r="Q595" s="54">
        <v>18</v>
      </c>
      <c r="R595" s="54">
        <f t="shared" si="9"/>
        <v>18</v>
      </c>
      <c r="S595" s="55">
        <f>N595*(1+'PORCENTAJE ECONOMICO'!$D$12)*'PRODUCTOS PACTADOS POSITIVA'!R595</f>
        <v>5191.2</v>
      </c>
      <c r="T595" s="48"/>
      <c r="V595" s="48"/>
    </row>
    <row r="596" spans="1:22" x14ac:dyDescent="0.2">
      <c r="A596" s="111"/>
      <c r="B596" s="54" t="s">
        <v>11</v>
      </c>
      <c r="C596" s="54" t="s">
        <v>2501</v>
      </c>
      <c r="D596" s="54" t="s">
        <v>3742</v>
      </c>
      <c r="E596" s="54"/>
      <c r="F596" s="54"/>
      <c r="G596" s="54" t="s">
        <v>2503</v>
      </c>
      <c r="H596" s="54" t="s">
        <v>330</v>
      </c>
      <c r="I596" s="54" t="s">
        <v>13</v>
      </c>
      <c r="J596" s="54" t="s">
        <v>19</v>
      </c>
      <c r="K596" s="54" t="s">
        <v>4758</v>
      </c>
      <c r="L596" s="54">
        <v>20103181</v>
      </c>
      <c r="M596" s="54">
        <v>11</v>
      </c>
      <c r="N596" s="55">
        <v>298.7</v>
      </c>
      <c r="O596" s="54" t="s">
        <v>6682</v>
      </c>
      <c r="P596" s="54">
        <v>9674</v>
      </c>
      <c r="Q596" s="54">
        <v>3297</v>
      </c>
      <c r="R596" s="54">
        <f t="shared" si="9"/>
        <v>3297</v>
      </c>
      <c r="S596" s="55">
        <f>N596*(1+'PORCENTAJE ECONOMICO'!$D$12)*'PRODUCTOS PACTADOS POSITIVA'!R596</f>
        <v>984813.89999999991</v>
      </c>
      <c r="T596" s="48"/>
      <c r="V596" s="48"/>
    </row>
    <row r="597" spans="1:22" x14ac:dyDescent="0.2">
      <c r="A597" s="111"/>
      <c r="B597" s="54" t="s">
        <v>11</v>
      </c>
      <c r="C597" s="54" t="s">
        <v>2648</v>
      </c>
      <c r="D597" s="54" t="s">
        <v>3183</v>
      </c>
      <c r="E597" s="54"/>
      <c r="F597" s="54"/>
      <c r="G597" s="54" t="s">
        <v>2503</v>
      </c>
      <c r="H597" s="54" t="s">
        <v>3184</v>
      </c>
      <c r="I597" s="54" t="s">
        <v>13</v>
      </c>
      <c r="J597" s="54" t="s">
        <v>778</v>
      </c>
      <c r="K597" s="54" t="s">
        <v>3185</v>
      </c>
      <c r="L597" s="54">
        <v>20103965</v>
      </c>
      <c r="M597" s="54">
        <v>3</v>
      </c>
      <c r="N597" s="55">
        <v>16000.02</v>
      </c>
      <c r="O597" s="54" t="s">
        <v>6685</v>
      </c>
      <c r="P597" s="54">
        <v>10</v>
      </c>
      <c r="Q597" s="54">
        <v>14</v>
      </c>
      <c r="R597" s="54">
        <f t="shared" si="9"/>
        <v>14</v>
      </c>
      <c r="S597" s="55">
        <f>N597*(1+'PORCENTAJE ECONOMICO'!$D$12)*'PRODUCTOS PACTADOS POSITIVA'!R597</f>
        <v>224000.28</v>
      </c>
      <c r="T597" s="48"/>
      <c r="V597" s="48"/>
    </row>
    <row r="598" spans="1:22" x14ac:dyDescent="0.2">
      <c r="A598" s="111"/>
      <c r="B598" s="54" t="s">
        <v>4696</v>
      </c>
      <c r="C598" s="54" t="s">
        <v>4386</v>
      </c>
      <c r="D598" s="54" t="s">
        <v>4387</v>
      </c>
      <c r="E598" s="54"/>
      <c r="F598" s="54"/>
      <c r="G598" s="54" t="s">
        <v>2503</v>
      </c>
      <c r="H598" s="54" t="s">
        <v>4388</v>
      </c>
      <c r="I598" s="54"/>
      <c r="J598" s="54" t="s">
        <v>2909</v>
      </c>
      <c r="K598" s="54">
        <v>20104557</v>
      </c>
      <c r="L598" s="54">
        <v>20104557</v>
      </c>
      <c r="M598" s="54"/>
      <c r="N598" s="55">
        <v>2173.3000000000002</v>
      </c>
      <c r="O598" s="54" t="s">
        <v>6683</v>
      </c>
      <c r="P598" s="54">
        <v>10</v>
      </c>
      <c r="Q598" s="54">
        <v>19</v>
      </c>
      <c r="R598" s="54">
        <f t="shared" si="9"/>
        <v>19</v>
      </c>
      <c r="S598" s="55">
        <f>N598*(1+'PORCENTAJE ECONOMICO'!$D$12)*'PRODUCTOS PACTADOS POSITIVA'!R598</f>
        <v>41292.700000000004</v>
      </c>
      <c r="T598" s="48"/>
      <c r="V598" s="48"/>
    </row>
    <row r="599" spans="1:22" x14ac:dyDescent="0.2">
      <c r="A599" s="111"/>
      <c r="B599" s="54" t="s">
        <v>11</v>
      </c>
      <c r="C599" s="54" t="s">
        <v>3834</v>
      </c>
      <c r="D599" s="54" t="s">
        <v>3834</v>
      </c>
      <c r="E599" s="54"/>
      <c r="F599" s="54"/>
      <c r="G599" s="54" t="s">
        <v>2684</v>
      </c>
      <c r="H599" s="54" t="s">
        <v>3835</v>
      </c>
      <c r="I599" s="54" t="s">
        <v>13</v>
      </c>
      <c r="J599" s="54" t="s">
        <v>652</v>
      </c>
      <c r="K599" s="54" t="s">
        <v>4759</v>
      </c>
      <c r="L599" s="54">
        <v>20105963</v>
      </c>
      <c r="M599" s="54">
        <v>15</v>
      </c>
      <c r="N599" s="55">
        <v>147.29</v>
      </c>
      <c r="O599" s="54" t="s">
        <v>6682</v>
      </c>
      <c r="P599" s="54">
        <v>10</v>
      </c>
      <c r="Q599" s="54">
        <v>16</v>
      </c>
      <c r="R599" s="54">
        <f t="shared" si="9"/>
        <v>16</v>
      </c>
      <c r="S599" s="55">
        <f>N599*(1+'PORCENTAJE ECONOMICO'!$D$12)*'PRODUCTOS PACTADOS POSITIVA'!R599</f>
        <v>2356.64</v>
      </c>
      <c r="T599" s="48"/>
      <c r="V599" s="48"/>
    </row>
    <row r="600" spans="1:22" x14ac:dyDescent="0.2">
      <c r="A600" s="111"/>
      <c r="B600" s="54" t="s">
        <v>11</v>
      </c>
      <c r="C600" s="54" t="s">
        <v>2687</v>
      </c>
      <c r="D600" s="54" t="s">
        <v>255</v>
      </c>
      <c r="E600" s="54"/>
      <c r="F600" s="54"/>
      <c r="G600" s="54" t="s">
        <v>2503</v>
      </c>
      <c r="H600" s="54" t="s">
        <v>256</v>
      </c>
      <c r="I600" s="54" t="s">
        <v>13</v>
      </c>
      <c r="J600" s="54" t="s">
        <v>16</v>
      </c>
      <c r="K600" s="54" t="s">
        <v>4760</v>
      </c>
      <c r="L600" s="54">
        <v>20108542</v>
      </c>
      <c r="M600" s="54">
        <v>3</v>
      </c>
      <c r="N600" s="55">
        <v>131.84</v>
      </c>
      <c r="O600" s="54"/>
      <c r="P600" s="54">
        <v>9047</v>
      </c>
      <c r="Q600" s="54">
        <v>7659</v>
      </c>
      <c r="R600" s="54">
        <f t="shared" si="9"/>
        <v>7659</v>
      </c>
      <c r="S600" s="55">
        <f>N600*(1+'PORCENTAJE ECONOMICO'!$D$12)*'PRODUCTOS PACTADOS POSITIVA'!R600</f>
        <v>1009762.56</v>
      </c>
      <c r="T600" s="48"/>
      <c r="V600" s="48"/>
    </row>
    <row r="601" spans="1:22" x14ac:dyDescent="0.2">
      <c r="A601" s="111"/>
      <c r="B601" s="54" t="s">
        <v>11</v>
      </c>
      <c r="C601" s="54" t="s">
        <v>2529</v>
      </c>
      <c r="D601" s="54" t="s">
        <v>3530</v>
      </c>
      <c r="E601" s="54"/>
      <c r="F601" s="54"/>
      <c r="G601" s="54" t="s">
        <v>2684</v>
      </c>
      <c r="H601" s="54" t="s">
        <v>3531</v>
      </c>
      <c r="I601" s="54" t="s">
        <v>13</v>
      </c>
      <c r="J601" s="54" t="s">
        <v>548</v>
      </c>
      <c r="K601" s="54" t="s">
        <v>3532</v>
      </c>
      <c r="L601" s="54">
        <v>20109125</v>
      </c>
      <c r="M601" s="54">
        <v>1</v>
      </c>
      <c r="N601" s="55">
        <v>206</v>
      </c>
      <c r="O601" s="54" t="s">
        <v>6683</v>
      </c>
      <c r="P601" s="54">
        <v>10</v>
      </c>
      <c r="Q601" s="54">
        <v>13</v>
      </c>
      <c r="R601" s="54">
        <f t="shared" si="9"/>
        <v>13</v>
      </c>
      <c r="S601" s="55">
        <f>N601*(1+'PORCENTAJE ECONOMICO'!$D$12)*'PRODUCTOS PACTADOS POSITIVA'!R601</f>
        <v>2678</v>
      </c>
      <c r="T601" s="48"/>
      <c r="V601" s="48"/>
    </row>
    <row r="602" spans="1:22" x14ac:dyDescent="0.2">
      <c r="A602" s="111"/>
      <c r="B602" s="54" t="s">
        <v>4696</v>
      </c>
      <c r="C602" s="54" t="s">
        <v>4395</v>
      </c>
      <c r="D602" s="54" t="s">
        <v>4396</v>
      </c>
      <c r="E602" s="54"/>
      <c r="F602" s="54"/>
      <c r="G602" s="54" t="s">
        <v>2503</v>
      </c>
      <c r="H602" s="54" t="s">
        <v>4397</v>
      </c>
      <c r="I602" s="54"/>
      <c r="J602" s="54" t="s">
        <v>2909</v>
      </c>
      <c r="K602" s="54">
        <v>20109423</v>
      </c>
      <c r="L602" s="54">
        <v>20109423</v>
      </c>
      <c r="M602" s="54"/>
      <c r="N602" s="55">
        <v>61305.599999999999</v>
      </c>
      <c r="O602" s="54" t="s">
        <v>6683</v>
      </c>
      <c r="P602" s="54">
        <v>7</v>
      </c>
      <c r="Q602" s="54">
        <v>8</v>
      </c>
      <c r="R602" s="54">
        <f t="shared" si="9"/>
        <v>8</v>
      </c>
      <c r="S602" s="55">
        <f>N602*(1+'PORCENTAJE ECONOMICO'!$D$12)*'PRODUCTOS PACTADOS POSITIVA'!R602</f>
        <v>490444.79999999999</v>
      </c>
      <c r="T602" s="48"/>
      <c r="V602" s="48"/>
    </row>
    <row r="603" spans="1:22" x14ac:dyDescent="0.2">
      <c r="A603" s="111"/>
      <c r="B603" s="54" t="s">
        <v>11</v>
      </c>
      <c r="C603" s="54" t="s">
        <v>2577</v>
      </c>
      <c r="D603" s="54" t="s">
        <v>3573</v>
      </c>
      <c r="E603" s="54"/>
      <c r="F603" s="54"/>
      <c r="G603" s="54" t="s">
        <v>2684</v>
      </c>
      <c r="H603" s="54" t="s">
        <v>3574</v>
      </c>
      <c r="I603" s="54" t="s">
        <v>13</v>
      </c>
      <c r="J603" s="54" t="s">
        <v>612</v>
      </c>
      <c r="K603" s="54" t="s">
        <v>3575</v>
      </c>
      <c r="L603" s="54">
        <v>20111857</v>
      </c>
      <c r="M603" s="54">
        <v>3</v>
      </c>
      <c r="N603" s="55">
        <v>793.1</v>
      </c>
      <c r="O603" s="54" t="s">
        <v>6683</v>
      </c>
      <c r="P603" s="54">
        <v>10</v>
      </c>
      <c r="Q603" s="54">
        <v>10</v>
      </c>
      <c r="R603" s="54">
        <f t="shared" si="9"/>
        <v>10</v>
      </c>
      <c r="S603" s="55">
        <f>N603*(1+'PORCENTAJE ECONOMICO'!$D$12)*'PRODUCTOS PACTADOS POSITIVA'!R603</f>
        <v>7931</v>
      </c>
      <c r="T603" s="48"/>
      <c r="V603" s="48"/>
    </row>
    <row r="604" spans="1:22" x14ac:dyDescent="0.2">
      <c r="A604" s="111"/>
      <c r="B604" s="54" t="s">
        <v>11</v>
      </c>
      <c r="C604" s="54" t="s">
        <v>2851</v>
      </c>
      <c r="D604" s="54" t="s">
        <v>3570</v>
      </c>
      <c r="E604" s="54"/>
      <c r="F604" s="54"/>
      <c r="G604" s="54" t="s">
        <v>2684</v>
      </c>
      <c r="H604" s="54" t="s">
        <v>3571</v>
      </c>
      <c r="I604" s="54" t="s">
        <v>13</v>
      </c>
      <c r="J604" s="54" t="s">
        <v>612</v>
      </c>
      <c r="K604" s="54" t="s">
        <v>3572</v>
      </c>
      <c r="L604" s="54">
        <v>20111858</v>
      </c>
      <c r="M604" s="54">
        <v>3</v>
      </c>
      <c r="N604" s="55">
        <v>670.53</v>
      </c>
      <c r="O604" s="54" t="s">
        <v>6683</v>
      </c>
      <c r="P604" s="54">
        <v>10</v>
      </c>
      <c r="Q604" s="54">
        <v>18</v>
      </c>
      <c r="R604" s="54">
        <f t="shared" si="9"/>
        <v>18</v>
      </c>
      <c r="S604" s="55">
        <f>N604*(1+'PORCENTAJE ECONOMICO'!$D$12)*'PRODUCTOS PACTADOS POSITIVA'!R604</f>
        <v>12069.539999999999</v>
      </c>
      <c r="T604" s="48"/>
      <c r="V604" s="48"/>
    </row>
    <row r="605" spans="1:22" x14ac:dyDescent="0.2">
      <c r="A605" s="111"/>
      <c r="B605" s="54" t="s">
        <v>11</v>
      </c>
      <c r="C605" s="54" t="s">
        <v>737</v>
      </c>
      <c r="D605" s="54" t="s">
        <v>1103</v>
      </c>
      <c r="E605" s="54"/>
      <c r="F605" s="54"/>
      <c r="G605" s="54" t="s">
        <v>2503</v>
      </c>
      <c r="H605" s="54" t="s">
        <v>1104</v>
      </c>
      <c r="I605" s="54" t="s">
        <v>13</v>
      </c>
      <c r="J605" s="54" t="s">
        <v>738</v>
      </c>
      <c r="K605" s="54" t="s">
        <v>4761</v>
      </c>
      <c r="L605" s="54">
        <v>20112042</v>
      </c>
      <c r="M605" s="54">
        <v>7</v>
      </c>
      <c r="N605" s="55">
        <v>3512.3</v>
      </c>
      <c r="O605" s="54" t="s">
        <v>6681</v>
      </c>
      <c r="P605" s="54">
        <v>10</v>
      </c>
      <c r="Q605" s="54">
        <v>150</v>
      </c>
      <c r="R605" s="54">
        <f t="shared" si="9"/>
        <v>150</v>
      </c>
      <c r="S605" s="55">
        <f>N605*(1+'PORCENTAJE ECONOMICO'!$D$12)*'PRODUCTOS PACTADOS POSITIVA'!R605</f>
        <v>526845</v>
      </c>
      <c r="T605" s="48"/>
      <c r="V605" s="48"/>
    </row>
    <row r="606" spans="1:22" x14ac:dyDescent="0.2">
      <c r="A606" s="111"/>
      <c r="B606" s="54" t="s">
        <v>11</v>
      </c>
      <c r="C606" s="54" t="s">
        <v>2872</v>
      </c>
      <c r="D606" s="54" t="s">
        <v>2873</v>
      </c>
      <c r="E606" s="54"/>
      <c r="F606" s="54"/>
      <c r="G606" s="54" t="s">
        <v>2503</v>
      </c>
      <c r="H606" s="54" t="s">
        <v>2874</v>
      </c>
      <c r="I606" s="54" t="s">
        <v>13</v>
      </c>
      <c r="J606" s="54" t="s">
        <v>738</v>
      </c>
      <c r="K606" s="54" t="s">
        <v>4762</v>
      </c>
      <c r="L606" s="54">
        <v>20112088</v>
      </c>
      <c r="M606" s="54">
        <v>5</v>
      </c>
      <c r="N606" s="55">
        <v>5018.16</v>
      </c>
      <c r="O606" s="54" t="s">
        <v>6681</v>
      </c>
      <c r="P606" s="54"/>
      <c r="Q606" s="54">
        <v>30</v>
      </c>
      <c r="R606" s="54">
        <f t="shared" si="9"/>
        <v>30</v>
      </c>
      <c r="S606" s="55">
        <f>N606*(1+'PORCENTAJE ECONOMICO'!$D$12)*'PRODUCTOS PACTADOS POSITIVA'!R606</f>
        <v>150544.79999999999</v>
      </c>
      <c r="T606" s="48"/>
      <c r="V606" s="48"/>
    </row>
    <row r="607" spans="1:22" x14ac:dyDescent="0.2">
      <c r="A607" s="111"/>
      <c r="B607" s="54" t="s">
        <v>11</v>
      </c>
      <c r="C607" s="54" t="s">
        <v>2507</v>
      </c>
      <c r="D607" s="54" t="s">
        <v>2508</v>
      </c>
      <c r="E607" s="54"/>
      <c r="F607" s="54"/>
      <c r="G607" s="54" t="s">
        <v>2503</v>
      </c>
      <c r="H607" s="54" t="s">
        <v>72</v>
      </c>
      <c r="I607" s="54" t="s">
        <v>13</v>
      </c>
      <c r="J607" s="54" t="s">
        <v>19</v>
      </c>
      <c r="K607" s="54" t="s">
        <v>4763</v>
      </c>
      <c r="L607" s="54">
        <v>20113430</v>
      </c>
      <c r="M607" s="54">
        <v>4</v>
      </c>
      <c r="N607" s="55">
        <v>2078.54</v>
      </c>
      <c r="O607" s="54" t="s">
        <v>6684</v>
      </c>
      <c r="P607" s="54">
        <v>103601</v>
      </c>
      <c r="Q607" s="54">
        <v>111731</v>
      </c>
      <c r="R607" s="54">
        <f t="shared" si="9"/>
        <v>111731</v>
      </c>
      <c r="S607" s="55">
        <f>N607*(1+'PORCENTAJE ECONOMICO'!$D$12)*'PRODUCTOS PACTADOS POSITIVA'!R607</f>
        <v>232237352.74000001</v>
      </c>
      <c r="T607" s="48"/>
      <c r="V607" s="48"/>
    </row>
    <row r="608" spans="1:22" x14ac:dyDescent="0.2">
      <c r="A608" s="111"/>
      <c r="B608" s="54" t="s">
        <v>11</v>
      </c>
      <c r="C608" s="54" t="s">
        <v>2577</v>
      </c>
      <c r="D608" s="54" t="s">
        <v>3406</v>
      </c>
      <c r="E608" s="54"/>
      <c r="F608" s="54"/>
      <c r="G608" s="54" t="s">
        <v>2503</v>
      </c>
      <c r="H608" s="54" t="s">
        <v>3407</v>
      </c>
      <c r="I608" s="54" t="s">
        <v>13</v>
      </c>
      <c r="J608" s="54" t="s">
        <v>612</v>
      </c>
      <c r="K608" s="54" t="s">
        <v>4764</v>
      </c>
      <c r="L608" s="54">
        <v>20113443</v>
      </c>
      <c r="M608" s="54">
        <v>2</v>
      </c>
      <c r="N608" s="55">
        <v>473.8</v>
      </c>
      <c r="O608" s="54" t="s">
        <v>6690</v>
      </c>
      <c r="P608" s="54">
        <v>10</v>
      </c>
      <c r="Q608" s="54">
        <v>16</v>
      </c>
      <c r="R608" s="54">
        <f t="shared" si="9"/>
        <v>16</v>
      </c>
      <c r="S608" s="55">
        <f>N608*(1+'PORCENTAJE ECONOMICO'!$D$12)*'PRODUCTOS PACTADOS POSITIVA'!R608</f>
        <v>7580.8</v>
      </c>
      <c r="T608" s="48"/>
      <c r="V608" s="48"/>
    </row>
    <row r="609" spans="1:22" x14ac:dyDescent="0.2">
      <c r="A609" s="111"/>
      <c r="B609" s="54" t="s">
        <v>11</v>
      </c>
      <c r="C609" s="54" t="s">
        <v>4232</v>
      </c>
      <c r="D609" s="54" t="s">
        <v>4233</v>
      </c>
      <c r="E609" s="54"/>
      <c r="F609" s="54"/>
      <c r="G609" s="54" t="s">
        <v>2503</v>
      </c>
      <c r="H609" s="54" t="s">
        <v>4234</v>
      </c>
      <c r="I609" s="54" t="s">
        <v>13</v>
      </c>
      <c r="J609" s="54" t="s">
        <v>4235</v>
      </c>
      <c r="K609" s="54" t="s">
        <v>4765</v>
      </c>
      <c r="L609" s="54">
        <v>20119541</v>
      </c>
      <c r="M609" s="54">
        <v>1</v>
      </c>
      <c r="N609" s="55">
        <v>25458.51</v>
      </c>
      <c r="O609" s="54" t="s">
        <v>6682</v>
      </c>
      <c r="P609" s="54">
        <v>10</v>
      </c>
      <c r="Q609" s="54">
        <v>15</v>
      </c>
      <c r="R609" s="54">
        <f t="shared" si="9"/>
        <v>15</v>
      </c>
      <c r="S609" s="55">
        <f>N609*(1+'PORCENTAJE ECONOMICO'!$D$12)*'PRODUCTOS PACTADOS POSITIVA'!R609</f>
        <v>381877.64999999997</v>
      </c>
      <c r="T609" s="48"/>
      <c r="V609" s="48"/>
    </row>
    <row r="610" spans="1:22" x14ac:dyDescent="0.2">
      <c r="A610" s="111"/>
      <c r="B610" s="54" t="s">
        <v>11</v>
      </c>
      <c r="C610" s="54" t="s">
        <v>2710</v>
      </c>
      <c r="D610" s="54" t="s">
        <v>2711</v>
      </c>
      <c r="E610" s="54"/>
      <c r="F610" s="54"/>
      <c r="G610" s="54" t="s">
        <v>2503</v>
      </c>
      <c r="H610" s="54" t="s">
        <v>580</v>
      </c>
      <c r="I610" s="54" t="s">
        <v>13</v>
      </c>
      <c r="J610" s="54" t="s">
        <v>581</v>
      </c>
      <c r="K610" s="54" t="s">
        <v>4766</v>
      </c>
      <c r="L610" s="54">
        <v>20120093</v>
      </c>
      <c r="M610" s="54">
        <v>1</v>
      </c>
      <c r="N610" s="55">
        <v>5279.78</v>
      </c>
      <c r="O610" s="54" t="s">
        <v>6681</v>
      </c>
      <c r="P610" s="54">
        <v>2821</v>
      </c>
      <c r="Q610" s="54">
        <v>1140</v>
      </c>
      <c r="R610" s="54">
        <f t="shared" si="9"/>
        <v>1140</v>
      </c>
      <c r="S610" s="55">
        <f>N610*(1+'PORCENTAJE ECONOMICO'!$D$12)*'PRODUCTOS PACTADOS POSITIVA'!R610</f>
        <v>6018949.1999999993</v>
      </c>
      <c r="T610" s="48"/>
      <c r="V610" s="48"/>
    </row>
    <row r="611" spans="1:22" x14ac:dyDescent="0.2">
      <c r="A611" s="111"/>
      <c r="B611" s="54" t="s">
        <v>11</v>
      </c>
      <c r="C611" s="54" t="s">
        <v>3090</v>
      </c>
      <c r="D611" s="54" t="s">
        <v>1266</v>
      </c>
      <c r="E611" s="54"/>
      <c r="F611" s="54"/>
      <c r="G611" s="54" t="s">
        <v>2503</v>
      </c>
      <c r="H611" s="54" t="s">
        <v>1267</v>
      </c>
      <c r="I611" s="54" t="s">
        <v>13</v>
      </c>
      <c r="J611" s="54" t="s">
        <v>422</v>
      </c>
      <c r="K611" s="54" t="s">
        <v>4767</v>
      </c>
      <c r="L611" s="54">
        <v>20120595</v>
      </c>
      <c r="M611" s="54">
        <v>1</v>
      </c>
      <c r="N611" s="55">
        <v>2601.7800000000002</v>
      </c>
      <c r="O611" s="54" t="s">
        <v>6681</v>
      </c>
      <c r="P611" s="54">
        <v>340</v>
      </c>
      <c r="Q611" s="54">
        <v>120</v>
      </c>
      <c r="R611" s="54">
        <f t="shared" si="9"/>
        <v>120</v>
      </c>
      <c r="S611" s="55">
        <f>N611*(1+'PORCENTAJE ECONOMICO'!$D$12)*'PRODUCTOS PACTADOS POSITIVA'!R611</f>
        <v>312213.60000000003</v>
      </c>
      <c r="T611" s="48"/>
      <c r="V611" s="48"/>
    </row>
    <row r="612" spans="1:22" x14ac:dyDescent="0.2">
      <c r="A612" s="111"/>
      <c r="B612" s="54" t="s">
        <v>11</v>
      </c>
      <c r="C612" s="54" t="s">
        <v>3045</v>
      </c>
      <c r="D612" s="54" t="s">
        <v>3423</v>
      </c>
      <c r="E612" s="54"/>
      <c r="F612" s="54"/>
      <c r="G612" s="54" t="s">
        <v>2503</v>
      </c>
      <c r="H612" s="54" t="s">
        <v>3424</v>
      </c>
      <c r="I612" s="54" t="s">
        <v>13</v>
      </c>
      <c r="J612" s="54" t="s">
        <v>205</v>
      </c>
      <c r="K612" s="54" t="s">
        <v>3425</v>
      </c>
      <c r="L612" s="54">
        <v>20121603</v>
      </c>
      <c r="M612" s="54">
        <v>3</v>
      </c>
      <c r="N612" s="55">
        <v>5871</v>
      </c>
      <c r="O612" s="54" t="s">
        <v>6690</v>
      </c>
      <c r="P612" s="54">
        <v>10</v>
      </c>
      <c r="Q612" s="54">
        <v>15</v>
      </c>
      <c r="R612" s="54">
        <f t="shared" si="9"/>
        <v>15</v>
      </c>
      <c r="S612" s="55">
        <f>N612*(1+'PORCENTAJE ECONOMICO'!$D$12)*'PRODUCTOS PACTADOS POSITIVA'!R612</f>
        <v>88065</v>
      </c>
      <c r="T612" s="48"/>
      <c r="V612" s="48"/>
    </row>
    <row r="613" spans="1:22" x14ac:dyDescent="0.2">
      <c r="A613" s="111"/>
      <c r="B613" s="54" t="s">
        <v>11</v>
      </c>
      <c r="C613" s="54" t="s">
        <v>3048</v>
      </c>
      <c r="D613" s="54" t="s">
        <v>3426</v>
      </c>
      <c r="E613" s="54"/>
      <c r="F613" s="54"/>
      <c r="G613" s="54" t="s">
        <v>2503</v>
      </c>
      <c r="H613" s="54" t="s">
        <v>3427</v>
      </c>
      <c r="I613" s="54" t="s">
        <v>13</v>
      </c>
      <c r="J613" s="54" t="s">
        <v>205</v>
      </c>
      <c r="K613" s="54" t="s">
        <v>3428</v>
      </c>
      <c r="L613" s="54">
        <v>20121607</v>
      </c>
      <c r="M613" s="54">
        <v>8</v>
      </c>
      <c r="N613" s="55">
        <v>927</v>
      </c>
      <c r="O613" s="54" t="s">
        <v>6690</v>
      </c>
      <c r="P613" s="54">
        <v>10</v>
      </c>
      <c r="Q613" s="54">
        <v>15</v>
      </c>
      <c r="R613" s="54">
        <f t="shared" si="9"/>
        <v>15</v>
      </c>
      <c r="S613" s="55">
        <f>N613*(1+'PORCENTAJE ECONOMICO'!$D$12)*'PRODUCTOS PACTADOS POSITIVA'!R613</f>
        <v>13905</v>
      </c>
      <c r="T613" s="48"/>
      <c r="V613" s="48"/>
    </row>
    <row r="614" spans="1:22" x14ac:dyDescent="0.2">
      <c r="A614" s="111"/>
      <c r="B614" s="54" t="s">
        <v>11</v>
      </c>
      <c r="C614" s="54" t="s">
        <v>2562</v>
      </c>
      <c r="D614" s="54" t="s">
        <v>2565</v>
      </c>
      <c r="E614" s="54"/>
      <c r="F614" s="54"/>
      <c r="G614" s="54" t="s">
        <v>2503</v>
      </c>
      <c r="H614" s="54" t="s">
        <v>270</v>
      </c>
      <c r="I614" s="54" t="s">
        <v>13</v>
      </c>
      <c r="J614" s="54" t="s">
        <v>124</v>
      </c>
      <c r="K614" s="54" t="s">
        <v>4768</v>
      </c>
      <c r="L614" s="54">
        <v>20121750</v>
      </c>
      <c r="M614" s="54">
        <v>3</v>
      </c>
      <c r="N614" s="55">
        <v>3256.86</v>
      </c>
      <c r="O614" s="54"/>
      <c r="P614" s="54">
        <v>4002</v>
      </c>
      <c r="Q614" s="54">
        <v>5094</v>
      </c>
      <c r="R614" s="54">
        <f t="shared" si="9"/>
        <v>5094</v>
      </c>
      <c r="S614" s="55">
        <f>N614*(1+'PORCENTAJE ECONOMICO'!$D$12)*'PRODUCTOS PACTADOS POSITIVA'!R614</f>
        <v>16590444.84</v>
      </c>
      <c r="T614" s="48"/>
      <c r="V614" s="48"/>
    </row>
    <row r="615" spans="1:22" x14ac:dyDescent="0.2">
      <c r="A615" s="111"/>
      <c r="B615" s="54" t="s">
        <v>4534</v>
      </c>
      <c r="C615" s="54" t="s">
        <v>6646</v>
      </c>
      <c r="D615" s="54" t="s">
        <v>6647</v>
      </c>
      <c r="E615" s="54" t="s">
        <v>5091</v>
      </c>
      <c r="F615" s="54" t="s">
        <v>6648</v>
      </c>
      <c r="G615" s="54" t="s">
        <v>6648</v>
      </c>
      <c r="H615" s="54" t="s">
        <v>4769</v>
      </c>
      <c r="I615" s="54"/>
      <c r="J615" s="54" t="s">
        <v>5091</v>
      </c>
      <c r="K615" s="54">
        <v>20123545</v>
      </c>
      <c r="L615" s="54">
        <v>20123545</v>
      </c>
      <c r="M615" s="54" t="s">
        <v>5091</v>
      </c>
      <c r="N615" s="55">
        <v>4120</v>
      </c>
      <c r="O615" s="54"/>
      <c r="P615" s="54">
        <v>10</v>
      </c>
      <c r="Q615" s="54">
        <v>15</v>
      </c>
      <c r="R615" s="54">
        <f t="shared" si="9"/>
        <v>15</v>
      </c>
      <c r="S615" s="55">
        <f>N615*(1+'PORCENTAJE ECONOMICO'!$D$12)*'PRODUCTOS PACTADOS POSITIVA'!R615</f>
        <v>61800</v>
      </c>
      <c r="T615" s="48"/>
      <c r="V615" s="48"/>
    </row>
    <row r="616" spans="1:22" x14ac:dyDescent="0.2">
      <c r="A616" s="111"/>
      <c r="B616" s="54" t="s">
        <v>4696</v>
      </c>
      <c r="C616" s="54" t="s">
        <v>4374</v>
      </c>
      <c r="D616" s="54" t="s">
        <v>4369</v>
      </c>
      <c r="E616" s="54"/>
      <c r="F616" s="54"/>
      <c r="G616" s="54" t="s">
        <v>2503</v>
      </c>
      <c r="H616" s="54" t="s">
        <v>4375</v>
      </c>
      <c r="I616" s="54"/>
      <c r="J616" s="54" t="s">
        <v>4400</v>
      </c>
      <c r="K616" s="54">
        <v>20125491</v>
      </c>
      <c r="L616" s="54">
        <v>20125491</v>
      </c>
      <c r="M616" s="54"/>
      <c r="N616" s="55">
        <v>1478.05</v>
      </c>
      <c r="O616" s="54" t="s">
        <v>6682</v>
      </c>
      <c r="P616" s="54">
        <v>10</v>
      </c>
      <c r="Q616" s="54">
        <v>10</v>
      </c>
      <c r="R616" s="54">
        <f t="shared" si="9"/>
        <v>10</v>
      </c>
      <c r="S616" s="55">
        <f>N616*(1+'PORCENTAJE ECONOMICO'!$D$12)*'PRODUCTOS PACTADOS POSITIVA'!R616</f>
        <v>14780.5</v>
      </c>
      <c r="T616" s="48"/>
      <c r="V616" s="48"/>
    </row>
    <row r="617" spans="1:22" x14ac:dyDescent="0.2">
      <c r="A617" s="111"/>
      <c r="B617" s="54" t="s">
        <v>4534</v>
      </c>
      <c r="C617" s="54" t="s">
        <v>6649</v>
      </c>
      <c r="D617" s="54" t="s">
        <v>6649</v>
      </c>
      <c r="E617" s="54" t="s">
        <v>6650</v>
      </c>
      <c r="F617" s="54" t="s">
        <v>5091</v>
      </c>
      <c r="G617" s="54" t="s">
        <v>6651</v>
      </c>
      <c r="H617" s="54" t="s">
        <v>4370</v>
      </c>
      <c r="I617" s="54"/>
      <c r="J617" s="54" t="s">
        <v>4400</v>
      </c>
      <c r="K617" s="54">
        <v>20125666</v>
      </c>
      <c r="L617" s="54">
        <v>20125666</v>
      </c>
      <c r="M617" s="54" t="s">
        <v>3100</v>
      </c>
      <c r="N617" s="55">
        <v>1478.05</v>
      </c>
      <c r="O617" s="54"/>
      <c r="P617" s="54">
        <v>10</v>
      </c>
      <c r="Q617" s="54">
        <v>15</v>
      </c>
      <c r="R617" s="54">
        <f t="shared" si="9"/>
        <v>15</v>
      </c>
      <c r="S617" s="55">
        <f>N617*(1+'PORCENTAJE ECONOMICO'!$D$12)*'PRODUCTOS PACTADOS POSITIVA'!R617</f>
        <v>22170.75</v>
      </c>
      <c r="T617" s="48"/>
      <c r="V617" s="48"/>
    </row>
    <row r="618" spans="1:22" x14ac:dyDescent="0.2">
      <c r="A618" s="111"/>
      <c r="B618" s="54" t="s">
        <v>11</v>
      </c>
      <c r="C618" s="54" t="s">
        <v>4243</v>
      </c>
      <c r="D618" s="54" t="s">
        <v>242</v>
      </c>
      <c r="E618" s="54"/>
      <c r="F618" s="54"/>
      <c r="G618" s="54" t="s">
        <v>2503</v>
      </c>
      <c r="H618" s="54" t="s">
        <v>4242</v>
      </c>
      <c r="I618" s="54" t="s">
        <v>13</v>
      </c>
      <c r="J618" s="54" t="s">
        <v>244</v>
      </c>
      <c r="K618" s="54" t="s">
        <v>4770</v>
      </c>
      <c r="L618" s="54">
        <v>20126621</v>
      </c>
      <c r="M618" s="54">
        <v>1</v>
      </c>
      <c r="N618" s="55">
        <v>2274.2399999999998</v>
      </c>
      <c r="O618" s="54"/>
      <c r="P618" s="54">
        <v>10</v>
      </c>
      <c r="Q618" s="54">
        <v>15</v>
      </c>
      <c r="R618" s="54">
        <f t="shared" si="9"/>
        <v>15</v>
      </c>
      <c r="S618" s="55">
        <f>N618*(1+'PORCENTAJE ECONOMICO'!$D$12)*'PRODUCTOS PACTADOS POSITIVA'!R618</f>
        <v>34113.599999999999</v>
      </c>
      <c r="T618" s="48"/>
      <c r="V618" s="48"/>
    </row>
    <row r="619" spans="1:22" x14ac:dyDescent="0.2">
      <c r="A619" s="111"/>
      <c r="B619" s="54" t="s">
        <v>11</v>
      </c>
      <c r="C619" s="54" t="s">
        <v>3719</v>
      </c>
      <c r="D619" s="54" t="s">
        <v>242</v>
      </c>
      <c r="E619" s="54"/>
      <c r="F619" s="54"/>
      <c r="G619" s="54" t="s">
        <v>2503</v>
      </c>
      <c r="H619" s="54" t="s">
        <v>4242</v>
      </c>
      <c r="I619" s="54" t="s">
        <v>13</v>
      </c>
      <c r="J619" s="54" t="s">
        <v>244</v>
      </c>
      <c r="K619" s="54" t="s">
        <v>4771</v>
      </c>
      <c r="L619" s="54">
        <v>20126621</v>
      </c>
      <c r="M619" s="54">
        <v>2</v>
      </c>
      <c r="N619" s="55">
        <v>2274.2399999999998</v>
      </c>
      <c r="O619" s="54"/>
      <c r="P619" s="54">
        <v>10</v>
      </c>
      <c r="Q619" s="54">
        <v>18</v>
      </c>
      <c r="R619" s="54">
        <f t="shared" si="9"/>
        <v>18</v>
      </c>
      <c r="S619" s="55">
        <f>N619*(1+'PORCENTAJE ECONOMICO'!$D$12)*'PRODUCTOS PACTADOS POSITIVA'!R619</f>
        <v>40936.319999999992</v>
      </c>
      <c r="T619" s="48"/>
      <c r="V619" s="48"/>
    </row>
    <row r="620" spans="1:22" x14ac:dyDescent="0.2">
      <c r="A620" s="111"/>
      <c r="B620" s="54" t="s">
        <v>4696</v>
      </c>
      <c r="C620" s="54" t="s">
        <v>1690</v>
      </c>
      <c r="D620" s="54" t="s">
        <v>4380</v>
      </c>
      <c r="E620" s="54"/>
      <c r="F620" s="54"/>
      <c r="G620" s="54" t="s">
        <v>2503</v>
      </c>
      <c r="H620" s="54" t="s">
        <v>4381</v>
      </c>
      <c r="I620" s="54"/>
      <c r="J620" s="54" t="s">
        <v>4400</v>
      </c>
      <c r="K620" s="54">
        <v>20128070</v>
      </c>
      <c r="L620" s="54">
        <v>20128070</v>
      </c>
      <c r="M620" s="54"/>
      <c r="N620" s="55">
        <v>158.62</v>
      </c>
      <c r="O620" s="54" t="s">
        <v>6682</v>
      </c>
      <c r="P620" s="54">
        <v>10</v>
      </c>
      <c r="Q620" s="54">
        <v>15</v>
      </c>
      <c r="R620" s="54">
        <f t="shared" si="9"/>
        <v>15</v>
      </c>
      <c r="S620" s="55">
        <f>N620*(1+'PORCENTAJE ECONOMICO'!$D$12)*'PRODUCTOS PACTADOS POSITIVA'!R620</f>
        <v>2379.3000000000002</v>
      </c>
      <c r="T620" s="48"/>
      <c r="V620" s="48"/>
    </row>
    <row r="621" spans="1:22" x14ac:dyDescent="0.2">
      <c r="A621" s="111"/>
      <c r="B621" s="54" t="s">
        <v>11</v>
      </c>
      <c r="C621" s="54" t="s">
        <v>2712</v>
      </c>
      <c r="D621" s="54" t="s">
        <v>2713</v>
      </c>
      <c r="E621" s="54"/>
      <c r="F621" s="54"/>
      <c r="G621" s="54" t="s">
        <v>2503</v>
      </c>
      <c r="H621" s="54" t="s">
        <v>2714</v>
      </c>
      <c r="I621" s="54" t="s">
        <v>13</v>
      </c>
      <c r="J621" s="54" t="s">
        <v>697</v>
      </c>
      <c r="K621" s="54" t="s">
        <v>4772</v>
      </c>
      <c r="L621" s="54">
        <v>20131050</v>
      </c>
      <c r="M621" s="54">
        <v>2</v>
      </c>
      <c r="N621" s="55">
        <v>66460.75</v>
      </c>
      <c r="O621" s="54" t="s">
        <v>6681</v>
      </c>
      <c r="P621" s="54">
        <v>10</v>
      </c>
      <c r="Q621" s="54">
        <v>11</v>
      </c>
      <c r="R621" s="54">
        <f t="shared" si="9"/>
        <v>11</v>
      </c>
      <c r="S621" s="55">
        <f>N621*(1+'PORCENTAJE ECONOMICO'!$D$12)*'PRODUCTOS PACTADOS POSITIVA'!R621</f>
        <v>731068.25</v>
      </c>
      <c r="T621" s="48"/>
      <c r="V621" s="48"/>
    </row>
    <row r="622" spans="1:22" x14ac:dyDescent="0.2">
      <c r="A622" s="111"/>
      <c r="B622" s="54" t="s">
        <v>11</v>
      </c>
      <c r="C622" s="54" t="s">
        <v>2505</v>
      </c>
      <c r="D622" s="54" t="s">
        <v>2506</v>
      </c>
      <c r="E622" s="54"/>
      <c r="F622" s="54"/>
      <c r="G622" s="54" t="s">
        <v>2503</v>
      </c>
      <c r="H622" s="54" t="s">
        <v>79</v>
      </c>
      <c r="I622" s="54" t="s">
        <v>13</v>
      </c>
      <c r="J622" s="54" t="s">
        <v>19</v>
      </c>
      <c r="K622" s="54" t="s">
        <v>4773</v>
      </c>
      <c r="L622" s="54">
        <v>20131730</v>
      </c>
      <c r="M622" s="54">
        <v>4</v>
      </c>
      <c r="N622" s="55">
        <v>1559.42</v>
      </c>
      <c r="O622" s="54" t="s">
        <v>6684</v>
      </c>
      <c r="P622" s="54">
        <v>86243</v>
      </c>
      <c r="Q622" s="54">
        <v>87579</v>
      </c>
      <c r="R622" s="54">
        <f t="shared" si="9"/>
        <v>87579</v>
      </c>
      <c r="S622" s="55">
        <f>N622*(1+'PORCENTAJE ECONOMICO'!$D$12)*'PRODUCTOS PACTADOS POSITIVA'!R622</f>
        <v>136572444.18000001</v>
      </c>
      <c r="T622" s="48"/>
      <c r="V622" s="48"/>
    </row>
    <row r="623" spans="1:22" x14ac:dyDescent="0.2">
      <c r="A623" s="111"/>
      <c r="B623" s="54" t="s">
        <v>11</v>
      </c>
      <c r="C623" s="54" t="s">
        <v>3477</v>
      </c>
      <c r="D623" s="54" t="s">
        <v>3478</v>
      </c>
      <c r="E623" s="54"/>
      <c r="F623" s="54"/>
      <c r="G623" s="54" t="s">
        <v>2503</v>
      </c>
      <c r="H623" s="54" t="s">
        <v>3479</v>
      </c>
      <c r="I623" s="54" t="s">
        <v>13</v>
      </c>
      <c r="J623" s="54" t="s">
        <v>704</v>
      </c>
      <c r="K623" s="54" t="s">
        <v>3480</v>
      </c>
      <c r="L623" s="54">
        <v>20135938</v>
      </c>
      <c r="M623" s="54">
        <v>2</v>
      </c>
      <c r="N623" s="55">
        <v>3054.98</v>
      </c>
      <c r="O623" s="54" t="s">
        <v>6686</v>
      </c>
      <c r="P623" s="54">
        <v>10</v>
      </c>
      <c r="Q623" s="54">
        <v>20</v>
      </c>
      <c r="R623" s="54">
        <f t="shared" si="9"/>
        <v>20</v>
      </c>
      <c r="S623" s="55">
        <f>N623*(1+'PORCENTAJE ECONOMICO'!$D$12)*'PRODUCTOS PACTADOS POSITIVA'!R623</f>
        <v>61099.6</v>
      </c>
      <c r="T623" s="48"/>
      <c r="V623" s="48"/>
    </row>
    <row r="624" spans="1:22" x14ac:dyDescent="0.2">
      <c r="A624" s="111"/>
      <c r="B624" s="54" t="s">
        <v>11</v>
      </c>
      <c r="C624" s="54" t="s">
        <v>3485</v>
      </c>
      <c r="D624" s="54" t="s">
        <v>3486</v>
      </c>
      <c r="E624" s="54"/>
      <c r="F624" s="54"/>
      <c r="G624" s="54" t="s">
        <v>2503</v>
      </c>
      <c r="H624" s="54" t="s">
        <v>3487</v>
      </c>
      <c r="I624" s="54" t="s">
        <v>13</v>
      </c>
      <c r="J624" s="54" t="s">
        <v>704</v>
      </c>
      <c r="K624" s="54" t="s">
        <v>3488</v>
      </c>
      <c r="L624" s="54">
        <v>20135939</v>
      </c>
      <c r="M624" s="54">
        <v>2</v>
      </c>
      <c r="N624" s="55">
        <v>6386</v>
      </c>
      <c r="O624" s="54" t="s">
        <v>6686</v>
      </c>
      <c r="P624" s="54">
        <v>10</v>
      </c>
      <c r="Q624" s="54">
        <v>11</v>
      </c>
      <c r="R624" s="54">
        <f t="shared" si="9"/>
        <v>11</v>
      </c>
      <c r="S624" s="55">
        <f>N624*(1+'PORCENTAJE ECONOMICO'!$D$12)*'PRODUCTOS PACTADOS POSITIVA'!R624</f>
        <v>70246</v>
      </c>
      <c r="T624" s="48"/>
      <c r="V624" s="48"/>
    </row>
    <row r="625" spans="1:22" x14ac:dyDescent="0.2">
      <c r="A625" s="111"/>
      <c r="B625" s="54" t="s">
        <v>11</v>
      </c>
      <c r="C625" s="54" t="s">
        <v>3481</v>
      </c>
      <c r="D625" s="54" t="s">
        <v>3482</v>
      </c>
      <c r="E625" s="54"/>
      <c r="F625" s="54"/>
      <c r="G625" s="54" t="s">
        <v>2503</v>
      </c>
      <c r="H625" s="54" t="s">
        <v>3483</v>
      </c>
      <c r="I625" s="54" t="s">
        <v>13</v>
      </c>
      <c r="J625" s="54" t="s">
        <v>704</v>
      </c>
      <c r="K625" s="54" t="s">
        <v>3484</v>
      </c>
      <c r="L625" s="54">
        <v>20135940</v>
      </c>
      <c r="M625" s="54">
        <v>2</v>
      </c>
      <c r="N625" s="55">
        <v>1854</v>
      </c>
      <c r="O625" s="54" t="s">
        <v>6686</v>
      </c>
      <c r="P625" s="54">
        <v>10</v>
      </c>
      <c r="Q625" s="54">
        <v>18</v>
      </c>
      <c r="R625" s="54">
        <f t="shared" si="9"/>
        <v>18</v>
      </c>
      <c r="S625" s="55">
        <f>N625*(1+'PORCENTAJE ECONOMICO'!$D$12)*'PRODUCTOS PACTADOS POSITIVA'!R625</f>
        <v>33372</v>
      </c>
      <c r="T625" s="48"/>
      <c r="V625" s="48"/>
    </row>
    <row r="626" spans="1:22" x14ac:dyDescent="0.2">
      <c r="A626" s="111"/>
      <c r="B626" s="54" t="s">
        <v>11</v>
      </c>
      <c r="C626" s="54" t="s">
        <v>6652</v>
      </c>
      <c r="D626" s="54" t="s">
        <v>3576</v>
      </c>
      <c r="E626" s="54" t="s">
        <v>6653</v>
      </c>
      <c r="F626" s="54" t="s">
        <v>545</v>
      </c>
      <c r="G626" s="54" t="s">
        <v>6654</v>
      </c>
      <c r="H626" s="54" t="s">
        <v>4774</v>
      </c>
      <c r="I626" s="54" t="s">
        <v>13</v>
      </c>
      <c r="J626" s="54" t="s">
        <v>143</v>
      </c>
      <c r="K626" s="54" t="s">
        <v>3578</v>
      </c>
      <c r="L626" s="54">
        <v>20136874</v>
      </c>
      <c r="M626" s="54">
        <v>1</v>
      </c>
      <c r="N626" s="55">
        <v>1274.1099999999999</v>
      </c>
      <c r="O626" s="54"/>
      <c r="P626" s="54">
        <v>10</v>
      </c>
      <c r="Q626" s="54">
        <v>15</v>
      </c>
      <c r="R626" s="54">
        <f t="shared" si="9"/>
        <v>15</v>
      </c>
      <c r="S626" s="55">
        <f>N626*(1+'PORCENTAJE ECONOMICO'!$D$12)*'PRODUCTOS PACTADOS POSITIVA'!R626</f>
        <v>19111.649999999998</v>
      </c>
      <c r="T626" s="48"/>
      <c r="V626" s="48"/>
    </row>
    <row r="627" spans="1:22" x14ac:dyDescent="0.2">
      <c r="A627" s="111"/>
      <c r="B627" s="54" t="s">
        <v>11</v>
      </c>
      <c r="C627" s="54" t="s">
        <v>2862</v>
      </c>
      <c r="D627" s="54" t="s">
        <v>3580</v>
      </c>
      <c r="E627" s="54"/>
      <c r="F627" s="54"/>
      <c r="G627" s="54" t="s">
        <v>2684</v>
      </c>
      <c r="H627" s="54" t="s">
        <v>4775</v>
      </c>
      <c r="I627" s="54" t="s">
        <v>13</v>
      </c>
      <c r="J627" s="54" t="s">
        <v>3577</v>
      </c>
      <c r="K627" s="54" t="s">
        <v>3581</v>
      </c>
      <c r="L627" s="54">
        <v>20136875</v>
      </c>
      <c r="M627" s="54">
        <v>1</v>
      </c>
      <c r="N627" s="55">
        <v>1143.3</v>
      </c>
      <c r="O627" s="54" t="s">
        <v>6683</v>
      </c>
      <c r="P627" s="54">
        <v>10</v>
      </c>
      <c r="Q627" s="54">
        <v>11</v>
      </c>
      <c r="R627" s="54">
        <f t="shared" si="9"/>
        <v>11</v>
      </c>
      <c r="S627" s="55">
        <f>N627*(1+'PORCENTAJE ECONOMICO'!$D$12)*'PRODUCTOS PACTADOS POSITIVA'!R627</f>
        <v>12576.3</v>
      </c>
      <c r="T627" s="48"/>
      <c r="V627" s="48"/>
    </row>
    <row r="628" spans="1:22" x14ac:dyDescent="0.2">
      <c r="A628" s="111"/>
      <c r="B628" s="54" t="s">
        <v>11</v>
      </c>
      <c r="C628" s="54" t="s">
        <v>6655</v>
      </c>
      <c r="D628" s="54" t="s">
        <v>6047</v>
      </c>
      <c r="E628" s="54" t="s">
        <v>6656</v>
      </c>
      <c r="F628" s="54" t="s">
        <v>1566</v>
      </c>
      <c r="G628" s="54">
        <v>10</v>
      </c>
      <c r="H628" s="54" t="s">
        <v>4776</v>
      </c>
      <c r="I628" s="54"/>
      <c r="J628" s="54" t="s">
        <v>4400</v>
      </c>
      <c r="K628" s="54" t="s">
        <v>3579</v>
      </c>
      <c r="L628" s="54" t="s">
        <v>6657</v>
      </c>
      <c r="M628" s="54">
        <v>1</v>
      </c>
      <c r="N628" s="55">
        <v>1030</v>
      </c>
      <c r="O628" s="54"/>
      <c r="P628" s="54"/>
      <c r="Q628" s="54">
        <v>17</v>
      </c>
      <c r="R628" s="54">
        <f t="shared" si="9"/>
        <v>17</v>
      </c>
      <c r="S628" s="55">
        <f>N628*(1+'PORCENTAJE ECONOMICO'!$D$12)*'PRODUCTOS PACTADOS POSITIVA'!R628</f>
        <v>17510</v>
      </c>
      <c r="T628" s="48"/>
      <c r="V628" s="48"/>
    </row>
    <row r="629" spans="1:22" x14ac:dyDescent="0.2">
      <c r="A629" s="111"/>
      <c r="B629" s="54" t="s">
        <v>11</v>
      </c>
      <c r="C629" s="54" t="s">
        <v>2507</v>
      </c>
      <c r="D629" s="54" t="s">
        <v>525</v>
      </c>
      <c r="E629" s="54"/>
      <c r="F629" s="54"/>
      <c r="G629" s="54" t="s">
        <v>2503</v>
      </c>
      <c r="H629" s="54" t="s">
        <v>526</v>
      </c>
      <c r="I629" s="54" t="s">
        <v>13</v>
      </c>
      <c r="J629" s="54" t="s">
        <v>19</v>
      </c>
      <c r="K629" s="54" t="s">
        <v>4777</v>
      </c>
      <c r="L629" s="54">
        <v>20137591</v>
      </c>
      <c r="M629" s="54">
        <v>5</v>
      </c>
      <c r="N629" s="55">
        <v>2078.54</v>
      </c>
      <c r="O629" s="54" t="s">
        <v>6681</v>
      </c>
      <c r="P629" s="54">
        <v>3755</v>
      </c>
      <c r="Q629" s="54">
        <v>3460</v>
      </c>
      <c r="R629" s="54">
        <f t="shared" si="9"/>
        <v>3460</v>
      </c>
      <c r="S629" s="55">
        <f>N629*(1+'PORCENTAJE ECONOMICO'!$D$12)*'PRODUCTOS PACTADOS POSITIVA'!R629</f>
        <v>7191748.3999999994</v>
      </c>
      <c r="T629" s="48"/>
      <c r="V629" s="48"/>
    </row>
    <row r="630" spans="1:22" x14ac:dyDescent="0.2">
      <c r="A630" s="111"/>
      <c r="B630" s="54" t="s">
        <v>11</v>
      </c>
      <c r="C630" s="54" t="s">
        <v>2505</v>
      </c>
      <c r="D630" s="54" t="s">
        <v>2682</v>
      </c>
      <c r="E630" s="54"/>
      <c r="F630" s="54"/>
      <c r="G630" s="54" t="s">
        <v>2503</v>
      </c>
      <c r="H630" s="54" t="s">
        <v>519</v>
      </c>
      <c r="I630" s="54" t="s">
        <v>13</v>
      </c>
      <c r="J630" s="54" t="s">
        <v>19</v>
      </c>
      <c r="K630" s="54" t="s">
        <v>4778</v>
      </c>
      <c r="L630" s="54">
        <v>20137593</v>
      </c>
      <c r="M630" s="54">
        <v>6</v>
      </c>
      <c r="N630" s="55">
        <v>904.34</v>
      </c>
      <c r="O630" s="54" t="s">
        <v>6681</v>
      </c>
      <c r="P630" s="54">
        <v>1230</v>
      </c>
      <c r="Q630" s="54">
        <v>3240</v>
      </c>
      <c r="R630" s="54">
        <f t="shared" si="9"/>
        <v>3240</v>
      </c>
      <c r="S630" s="55">
        <f>N630*(1+'PORCENTAJE ECONOMICO'!$D$12)*'PRODUCTOS PACTADOS POSITIVA'!R630</f>
        <v>2930061.6</v>
      </c>
      <c r="T630" s="48"/>
      <c r="V630" s="48"/>
    </row>
    <row r="631" spans="1:22" x14ac:dyDescent="0.2">
      <c r="A631" s="111"/>
      <c r="B631" s="54" t="s">
        <v>11</v>
      </c>
      <c r="C631" s="54" t="s">
        <v>2691</v>
      </c>
      <c r="D631" s="54" t="s">
        <v>2692</v>
      </c>
      <c r="E631" s="54"/>
      <c r="F631" s="54"/>
      <c r="G631" s="54" t="s">
        <v>2503</v>
      </c>
      <c r="H631" s="54" t="s">
        <v>2693</v>
      </c>
      <c r="I631" s="54" t="s">
        <v>13</v>
      </c>
      <c r="J631" s="54" t="s">
        <v>569</v>
      </c>
      <c r="K631" s="54" t="s">
        <v>4779</v>
      </c>
      <c r="L631" s="54">
        <v>20138343</v>
      </c>
      <c r="M631" s="54">
        <v>1</v>
      </c>
      <c r="N631" s="55">
        <v>4308.49</v>
      </c>
      <c r="O631" s="54" t="s">
        <v>6681</v>
      </c>
      <c r="P631" s="54">
        <v>10</v>
      </c>
      <c r="Q631" s="54">
        <v>14</v>
      </c>
      <c r="R631" s="54">
        <f t="shared" si="9"/>
        <v>14</v>
      </c>
      <c r="S631" s="55">
        <f>N631*(1+'PORCENTAJE ECONOMICO'!$D$12)*'PRODUCTOS PACTADOS POSITIVA'!R631</f>
        <v>60318.86</v>
      </c>
      <c r="T631" s="48"/>
      <c r="V631" s="48"/>
    </row>
    <row r="632" spans="1:22" x14ac:dyDescent="0.2">
      <c r="A632" s="111"/>
      <c r="B632" s="54" t="s">
        <v>11</v>
      </c>
      <c r="C632" s="54" t="s">
        <v>2929</v>
      </c>
      <c r="D632" s="54" t="s">
        <v>2930</v>
      </c>
      <c r="E632" s="54"/>
      <c r="F632" s="54"/>
      <c r="G632" s="54" t="s">
        <v>2503</v>
      </c>
      <c r="H632" s="54" t="s">
        <v>2931</v>
      </c>
      <c r="I632" s="54" t="s">
        <v>13</v>
      </c>
      <c r="J632" s="54" t="s">
        <v>820</v>
      </c>
      <c r="K632" s="54">
        <v>20138578</v>
      </c>
      <c r="L632" s="54">
        <v>20138578</v>
      </c>
      <c r="M632" s="54"/>
      <c r="N632" s="55">
        <v>32920.86</v>
      </c>
      <c r="O632" s="54" t="s">
        <v>6681</v>
      </c>
      <c r="P632" s="54">
        <v>10</v>
      </c>
      <c r="Q632" s="54">
        <v>11</v>
      </c>
      <c r="R632" s="54">
        <f t="shared" si="9"/>
        <v>11</v>
      </c>
      <c r="S632" s="55">
        <f>N632*(1+'PORCENTAJE ECONOMICO'!$D$12)*'PRODUCTOS PACTADOS POSITIVA'!R632</f>
        <v>362129.46</v>
      </c>
      <c r="T632" s="48"/>
      <c r="V632" s="48"/>
    </row>
    <row r="633" spans="1:22" x14ac:dyDescent="0.2">
      <c r="A633" s="111"/>
      <c r="B633" s="54" t="s">
        <v>4696</v>
      </c>
      <c r="C633" s="54" t="s">
        <v>4376</v>
      </c>
      <c r="D633" s="54" t="s">
        <v>4377</v>
      </c>
      <c r="E633" s="54"/>
      <c r="F633" s="54"/>
      <c r="G633" s="54" t="s">
        <v>2503</v>
      </c>
      <c r="H633" s="54" t="s">
        <v>4378</v>
      </c>
      <c r="I633" s="54"/>
      <c r="J633" s="54" t="s">
        <v>4400</v>
      </c>
      <c r="K633" s="54">
        <v>20148102</v>
      </c>
      <c r="L633" s="54">
        <v>20148102</v>
      </c>
      <c r="M633" s="54"/>
      <c r="N633" s="55">
        <v>75.19</v>
      </c>
      <c r="O633" s="54" t="s">
        <v>6682</v>
      </c>
      <c r="P633" s="54">
        <v>10</v>
      </c>
      <c r="Q633" s="54">
        <v>13</v>
      </c>
      <c r="R633" s="54">
        <f t="shared" si="9"/>
        <v>13</v>
      </c>
      <c r="S633" s="55">
        <f>N633*(1+'PORCENTAJE ECONOMICO'!$D$12)*'PRODUCTOS PACTADOS POSITIVA'!R633</f>
        <v>977.47</v>
      </c>
      <c r="T633" s="48"/>
      <c r="V633" s="48"/>
    </row>
    <row r="634" spans="1:22" x14ac:dyDescent="0.2">
      <c r="A634" s="111"/>
      <c r="B634" s="54" t="s">
        <v>11</v>
      </c>
      <c r="C634" s="54" t="s">
        <v>161</v>
      </c>
      <c r="D634" s="54" t="s">
        <v>2841</v>
      </c>
      <c r="E634" s="54"/>
      <c r="F634" s="54"/>
      <c r="G634" s="54" t="s">
        <v>2503</v>
      </c>
      <c r="H634" s="54" t="s">
        <v>2842</v>
      </c>
      <c r="I634" s="54" t="s">
        <v>13</v>
      </c>
      <c r="J634" s="54" t="s">
        <v>164</v>
      </c>
      <c r="K634" s="54" t="s">
        <v>4780</v>
      </c>
      <c r="L634" s="54">
        <v>20157741</v>
      </c>
      <c r="M634" s="54">
        <v>4</v>
      </c>
      <c r="N634" s="55">
        <v>4024.21</v>
      </c>
      <c r="O634" s="54" t="s">
        <v>6681</v>
      </c>
      <c r="P634" s="54">
        <v>10</v>
      </c>
      <c r="Q634" s="54">
        <v>14</v>
      </c>
      <c r="R634" s="54">
        <f t="shared" si="9"/>
        <v>14</v>
      </c>
      <c r="S634" s="55">
        <f>N634*(1+'PORCENTAJE ECONOMICO'!$D$12)*'PRODUCTOS PACTADOS POSITIVA'!R634</f>
        <v>56338.94</v>
      </c>
      <c r="T634" s="48"/>
      <c r="V634" s="48"/>
    </row>
    <row r="635" spans="1:22" x14ac:dyDescent="0.2">
      <c r="A635" s="111"/>
      <c r="B635" s="54" t="s">
        <v>11</v>
      </c>
      <c r="C635" s="54" t="s">
        <v>446</v>
      </c>
      <c r="D635" s="54" t="s">
        <v>2843</v>
      </c>
      <c r="E635" s="54"/>
      <c r="F635" s="54"/>
      <c r="G635" s="54" t="s">
        <v>2503</v>
      </c>
      <c r="H635" s="54" t="s">
        <v>2844</v>
      </c>
      <c r="I635" s="54" t="s">
        <v>13</v>
      </c>
      <c r="J635" s="54" t="s">
        <v>164</v>
      </c>
      <c r="K635" s="54" t="s">
        <v>4781</v>
      </c>
      <c r="L635" s="54">
        <v>20159113</v>
      </c>
      <c r="M635" s="54">
        <v>4</v>
      </c>
      <c r="N635" s="55">
        <v>4706.07</v>
      </c>
      <c r="O635" s="54" t="s">
        <v>6681</v>
      </c>
      <c r="P635" s="54">
        <v>10</v>
      </c>
      <c r="Q635" s="54">
        <v>11</v>
      </c>
      <c r="R635" s="54">
        <f t="shared" si="9"/>
        <v>11</v>
      </c>
      <c r="S635" s="55">
        <f>N635*(1+'PORCENTAJE ECONOMICO'!$D$12)*'PRODUCTOS PACTADOS POSITIVA'!R635</f>
        <v>51766.77</v>
      </c>
      <c r="T635" s="48"/>
      <c r="V635" s="48"/>
    </row>
    <row r="636" spans="1:22" x14ac:dyDescent="0.2">
      <c r="A636" s="111"/>
      <c r="B636" s="54" t="s">
        <v>4534</v>
      </c>
      <c r="C636" s="54" t="s">
        <v>6658</v>
      </c>
      <c r="D636" s="54" t="s">
        <v>6659</v>
      </c>
      <c r="E636" s="54" t="s">
        <v>5091</v>
      </c>
      <c r="F636" s="54" t="s">
        <v>6648</v>
      </c>
      <c r="G636" s="54" t="s">
        <v>6648</v>
      </c>
      <c r="H636" s="54"/>
      <c r="I636" s="54"/>
      <c r="J636" s="54" t="s">
        <v>5091</v>
      </c>
      <c r="K636" s="54" t="s">
        <v>4400</v>
      </c>
      <c r="L636" s="54" t="s">
        <v>4400</v>
      </c>
      <c r="M636" s="54" t="s">
        <v>5091</v>
      </c>
      <c r="N636" s="55">
        <v>26660.52</v>
      </c>
      <c r="O636" s="54"/>
      <c r="P636" s="54"/>
      <c r="Q636" s="54">
        <v>39</v>
      </c>
      <c r="R636" s="54">
        <f t="shared" si="9"/>
        <v>39</v>
      </c>
      <c r="S636" s="55">
        <f>N636*(1+'PORCENTAJE ECONOMICO'!$D$12)*'PRODUCTOS PACTADOS POSITIVA'!R636</f>
        <v>1039760.28</v>
      </c>
      <c r="T636" s="48"/>
      <c r="V636" s="48"/>
    </row>
    <row r="637" spans="1:22" x14ac:dyDescent="0.2">
      <c r="A637" s="111"/>
      <c r="B637" s="54" t="s">
        <v>4534</v>
      </c>
      <c r="C637" s="54" t="s">
        <v>6660</v>
      </c>
      <c r="D637" s="54" t="s">
        <v>2910</v>
      </c>
      <c r="E637" s="54" t="s">
        <v>3100</v>
      </c>
      <c r="F637" s="54" t="s">
        <v>2910</v>
      </c>
      <c r="G637" s="54" t="s">
        <v>6661</v>
      </c>
      <c r="H637" s="54" t="s">
        <v>6662</v>
      </c>
      <c r="I637" s="54"/>
      <c r="J637" s="54" t="s">
        <v>4400</v>
      </c>
      <c r="K637" s="54" t="s">
        <v>2910</v>
      </c>
      <c r="L637" s="54" t="s">
        <v>2910</v>
      </c>
      <c r="M637" s="54"/>
      <c r="N637" s="55">
        <v>2217.59</v>
      </c>
      <c r="O637" s="54"/>
      <c r="P637" s="54"/>
      <c r="Q637" s="54">
        <v>510</v>
      </c>
      <c r="R637" s="54">
        <f t="shared" si="9"/>
        <v>510</v>
      </c>
      <c r="S637" s="55">
        <f>N637*(1+'PORCENTAJE ECONOMICO'!$D$12)*'PRODUCTOS PACTADOS POSITIVA'!R637</f>
        <v>1130970.9000000001</v>
      </c>
      <c r="T637" s="48"/>
      <c r="V637" s="48"/>
    </row>
    <row r="638" spans="1:22" x14ac:dyDescent="0.2">
      <c r="A638" s="111"/>
      <c r="B638" s="54" t="s">
        <v>11</v>
      </c>
      <c r="C638" s="54" t="s">
        <v>3266</v>
      </c>
      <c r="D638" s="54" t="s">
        <v>3267</v>
      </c>
      <c r="E638" s="54"/>
      <c r="F638" s="54"/>
      <c r="G638" s="54" t="s">
        <v>2503</v>
      </c>
      <c r="H638" s="54" t="s">
        <v>3268</v>
      </c>
      <c r="I638" s="54"/>
      <c r="J638" s="54" t="s">
        <v>3269</v>
      </c>
      <c r="K638" s="54" t="s">
        <v>6533</v>
      </c>
      <c r="L638" s="54">
        <v>24341</v>
      </c>
      <c r="M638" s="54">
        <v>12</v>
      </c>
      <c r="N638" s="55">
        <v>236</v>
      </c>
      <c r="O638" s="54" t="s">
        <v>6685</v>
      </c>
      <c r="P638" s="54">
        <v>10</v>
      </c>
      <c r="Q638" s="54">
        <v>14</v>
      </c>
      <c r="R638" s="54">
        <f t="shared" si="9"/>
        <v>14</v>
      </c>
      <c r="S638" s="55">
        <f>N638*(1+'PORCENTAJE ECONOMICO'!$D$12)*'PRODUCTOS PACTADOS POSITIVA'!R638</f>
        <v>3304</v>
      </c>
      <c r="T638" s="48"/>
      <c r="V638" s="48"/>
    </row>
    <row r="639" spans="1:22" x14ac:dyDescent="0.2">
      <c r="A639" s="111"/>
      <c r="B639" s="54" t="s">
        <v>11</v>
      </c>
      <c r="C639" s="54" t="s">
        <v>3270</v>
      </c>
      <c r="D639" s="54" t="s">
        <v>3271</v>
      </c>
      <c r="E639" s="54"/>
      <c r="F639" s="54"/>
      <c r="G639" s="54" t="s">
        <v>2503</v>
      </c>
      <c r="H639" s="54" t="s">
        <v>3272</v>
      </c>
      <c r="I639" s="54"/>
      <c r="J639" s="54" t="s">
        <v>3269</v>
      </c>
      <c r="K639" s="54" t="s">
        <v>6534</v>
      </c>
      <c r="L639" s="54">
        <v>31035</v>
      </c>
      <c r="M639" s="54">
        <v>1</v>
      </c>
      <c r="N639" s="55">
        <v>493</v>
      </c>
      <c r="O639" s="54" t="s">
        <v>6685</v>
      </c>
      <c r="P639" s="54">
        <v>10</v>
      </c>
      <c r="Q639" s="54">
        <v>19</v>
      </c>
      <c r="R639" s="54">
        <f t="shared" si="9"/>
        <v>19</v>
      </c>
      <c r="S639" s="55">
        <f>N639*(1+'PORCENTAJE ECONOMICO'!$D$12)*'PRODUCTOS PACTADOS POSITIVA'!R639</f>
        <v>9367</v>
      </c>
      <c r="T639" s="48"/>
      <c r="V639" s="48"/>
    </row>
    <row r="640" spans="1:22" x14ac:dyDescent="0.2">
      <c r="A640" s="111"/>
      <c r="B640" s="54" t="s">
        <v>11</v>
      </c>
      <c r="C640" s="54" t="s">
        <v>4043</v>
      </c>
      <c r="D640" s="54" t="s">
        <v>4044</v>
      </c>
      <c r="E640" s="54"/>
      <c r="F640" s="54"/>
      <c r="G640" s="54" t="s">
        <v>2684</v>
      </c>
      <c r="H640" s="54" t="s">
        <v>4045</v>
      </c>
      <c r="I640" s="54"/>
      <c r="J640" s="54" t="s">
        <v>4046</v>
      </c>
      <c r="K640" s="54" t="s">
        <v>6535</v>
      </c>
      <c r="L640" s="54">
        <v>34162</v>
      </c>
      <c r="M640" s="54">
        <v>9</v>
      </c>
      <c r="N640" s="55">
        <v>17</v>
      </c>
      <c r="O640" s="54" t="s">
        <v>6682</v>
      </c>
      <c r="P640" s="54">
        <v>30</v>
      </c>
      <c r="Q640" s="54">
        <v>46</v>
      </c>
      <c r="R640" s="54">
        <f t="shared" si="9"/>
        <v>46</v>
      </c>
      <c r="S640" s="55">
        <f>N640*(1+'PORCENTAJE ECONOMICO'!$D$12)*'PRODUCTOS PACTADOS POSITIVA'!R640</f>
        <v>782</v>
      </c>
      <c r="T640" s="48"/>
      <c r="V640" s="48"/>
    </row>
    <row r="641" spans="1:22" x14ac:dyDescent="0.2">
      <c r="A641" s="111"/>
      <c r="B641" s="54" t="s">
        <v>11</v>
      </c>
      <c r="C641" s="54" t="s">
        <v>4257</v>
      </c>
      <c r="D641" s="54" t="s">
        <v>4258</v>
      </c>
      <c r="E641" s="54"/>
      <c r="F641" s="54"/>
      <c r="G641" s="54" t="s">
        <v>2684</v>
      </c>
      <c r="H641" s="54" t="s">
        <v>4259</v>
      </c>
      <c r="I641" s="54"/>
      <c r="J641" s="54" t="s">
        <v>1259</v>
      </c>
      <c r="K641" s="54" t="s">
        <v>6536</v>
      </c>
      <c r="L641" s="54">
        <v>35618</v>
      </c>
      <c r="M641" s="54">
        <v>1</v>
      </c>
      <c r="N641" s="55">
        <v>61</v>
      </c>
      <c r="O641" s="54"/>
      <c r="P641" s="54">
        <v>10</v>
      </c>
      <c r="Q641" s="54">
        <v>19</v>
      </c>
      <c r="R641" s="54">
        <f t="shared" si="9"/>
        <v>19</v>
      </c>
      <c r="S641" s="55">
        <f>N641*(1+'PORCENTAJE ECONOMICO'!$D$12)*'PRODUCTOS PACTADOS POSITIVA'!R641</f>
        <v>1159</v>
      </c>
      <c r="T641" s="48"/>
      <c r="V641" s="48"/>
    </row>
    <row r="642" spans="1:22" x14ac:dyDescent="0.2">
      <c r="A642" s="111"/>
      <c r="B642" s="54" t="s">
        <v>11</v>
      </c>
      <c r="C642" s="54" t="s">
        <v>4261</v>
      </c>
      <c r="D642" s="54" t="s">
        <v>4262</v>
      </c>
      <c r="E642" s="54"/>
      <c r="F642" s="54"/>
      <c r="G642" s="54" t="s">
        <v>2684</v>
      </c>
      <c r="H642" s="54" t="s">
        <v>4263</v>
      </c>
      <c r="I642" s="54"/>
      <c r="J642" s="54" t="s">
        <v>1259</v>
      </c>
      <c r="K642" s="54" t="s">
        <v>6537</v>
      </c>
      <c r="L642" s="54">
        <v>35619</v>
      </c>
      <c r="M642" s="54">
        <v>1</v>
      </c>
      <c r="N642" s="55">
        <v>112</v>
      </c>
      <c r="O642" s="54"/>
      <c r="P642" s="54">
        <v>10</v>
      </c>
      <c r="Q642" s="54">
        <v>13</v>
      </c>
      <c r="R642" s="54">
        <f t="shared" si="9"/>
        <v>13</v>
      </c>
      <c r="S642" s="55">
        <f>N642*(1+'PORCENTAJE ECONOMICO'!$D$12)*'PRODUCTOS PACTADOS POSITIVA'!R642</f>
        <v>1456</v>
      </c>
      <c r="T642" s="48"/>
      <c r="V642" s="48"/>
    </row>
    <row r="643" spans="1:22" x14ac:dyDescent="0.2">
      <c r="A643" s="111"/>
      <c r="B643" s="54" t="s">
        <v>11</v>
      </c>
      <c r="C643" s="54" t="s">
        <v>2828</v>
      </c>
      <c r="D643" s="54" t="s">
        <v>3955</v>
      </c>
      <c r="E643" s="54"/>
      <c r="F643" s="54"/>
      <c r="G643" s="54" t="s">
        <v>2684</v>
      </c>
      <c r="H643" s="54" t="s">
        <v>3956</v>
      </c>
      <c r="I643" s="54"/>
      <c r="J643" s="54" t="s">
        <v>2826</v>
      </c>
      <c r="K643" s="54" t="s">
        <v>6538</v>
      </c>
      <c r="L643" s="54">
        <v>36124</v>
      </c>
      <c r="M643" s="54">
        <v>1</v>
      </c>
      <c r="N643" s="55">
        <v>117</v>
      </c>
      <c r="O643" s="54" t="s">
        <v>6682</v>
      </c>
      <c r="P643" s="54">
        <v>10</v>
      </c>
      <c r="Q643" s="54">
        <v>15</v>
      </c>
      <c r="R643" s="54">
        <f t="shared" si="9"/>
        <v>15</v>
      </c>
      <c r="S643" s="55">
        <f>N643*(1+'PORCENTAJE ECONOMICO'!$D$12)*'PRODUCTOS PACTADOS POSITIVA'!R643</f>
        <v>1755</v>
      </c>
      <c r="T643" s="48"/>
      <c r="V643" s="48"/>
    </row>
    <row r="644" spans="1:22" x14ac:dyDescent="0.2">
      <c r="A644" s="111"/>
      <c r="B644" s="54" t="s">
        <v>11</v>
      </c>
      <c r="C644" s="54" t="s">
        <v>2944</v>
      </c>
      <c r="D644" s="54" t="s">
        <v>4126</v>
      </c>
      <c r="E644" s="54"/>
      <c r="F644" s="54"/>
      <c r="G644" s="54" t="s">
        <v>2684</v>
      </c>
      <c r="H644" s="54" t="s">
        <v>4127</v>
      </c>
      <c r="I644" s="54"/>
      <c r="J644" s="54" t="s">
        <v>2947</v>
      </c>
      <c r="K644" s="54" t="s">
        <v>6539</v>
      </c>
      <c r="L644" s="54">
        <v>38340</v>
      </c>
      <c r="M644" s="54">
        <v>2</v>
      </c>
      <c r="N644" s="55">
        <v>409</v>
      </c>
      <c r="O644" s="54" t="s">
        <v>6682</v>
      </c>
      <c r="P644" s="54">
        <v>10</v>
      </c>
      <c r="Q644" s="54">
        <v>14</v>
      </c>
      <c r="R644" s="54">
        <f t="shared" si="9"/>
        <v>14</v>
      </c>
      <c r="S644" s="55">
        <f>N644*(1+'PORCENTAJE ECONOMICO'!$D$12)*'PRODUCTOS PACTADOS POSITIVA'!R644</f>
        <v>5726</v>
      </c>
      <c r="T644" s="48"/>
      <c r="V644" s="48"/>
    </row>
    <row r="645" spans="1:22" x14ac:dyDescent="0.2">
      <c r="A645" s="111"/>
      <c r="B645" s="54" t="s">
        <v>11</v>
      </c>
      <c r="C645" s="54" t="s">
        <v>6663</v>
      </c>
      <c r="D645" s="54" t="s">
        <v>5064</v>
      </c>
      <c r="E645" s="54"/>
      <c r="F645" s="54"/>
      <c r="G645" s="54"/>
      <c r="H645" s="54"/>
      <c r="I645" s="54" t="s">
        <v>13</v>
      </c>
      <c r="J645" s="54" t="s">
        <v>4400</v>
      </c>
      <c r="K645" s="54" t="s">
        <v>6540</v>
      </c>
      <c r="L645" s="54">
        <v>50503</v>
      </c>
      <c r="M645" s="54">
        <v>1</v>
      </c>
      <c r="N645" s="55">
        <v>21</v>
      </c>
      <c r="O645" s="54" t="s">
        <v>6682</v>
      </c>
      <c r="P645" s="54">
        <v>1230</v>
      </c>
      <c r="Q645" s="54">
        <v>120</v>
      </c>
      <c r="R645" s="54">
        <f t="shared" si="9"/>
        <v>120</v>
      </c>
      <c r="S645" s="55">
        <f>N645*(1+'PORCENTAJE ECONOMICO'!$D$12)*'PRODUCTOS PACTADOS POSITIVA'!R645</f>
        <v>2520</v>
      </c>
      <c r="T645" s="48"/>
      <c r="V645" s="48"/>
    </row>
    <row r="646" spans="1:22" x14ac:dyDescent="0.2">
      <c r="A646" s="111"/>
      <c r="B646" s="54" t="s">
        <v>4534</v>
      </c>
      <c r="C646" s="54" t="s">
        <v>4366</v>
      </c>
      <c r="D646" s="54" t="s">
        <v>4367</v>
      </c>
      <c r="E646" s="54"/>
      <c r="F646" s="54"/>
      <c r="G646" s="54" t="s">
        <v>2503</v>
      </c>
      <c r="H646" s="54" t="s">
        <v>4368</v>
      </c>
      <c r="I646" s="54"/>
      <c r="J646" s="54" t="s">
        <v>4400</v>
      </c>
      <c r="K646" s="54">
        <v>202802</v>
      </c>
      <c r="L646" s="54">
        <v>202802</v>
      </c>
      <c r="M646" s="54"/>
      <c r="N646" s="55">
        <v>849</v>
      </c>
      <c r="O646" s="54" t="s">
        <v>6682</v>
      </c>
      <c r="P646" s="54"/>
      <c r="Q646" s="54">
        <v>92</v>
      </c>
      <c r="R646" s="54">
        <f t="shared" si="9"/>
        <v>92</v>
      </c>
      <c r="S646" s="55">
        <f>N646*(1+'PORCENTAJE ECONOMICO'!$D$12)*'PRODUCTOS PACTADOS POSITIVA'!R646</f>
        <v>78108</v>
      </c>
      <c r="T646" s="48"/>
      <c r="V646" s="48"/>
    </row>
    <row r="647" spans="1:22" x14ac:dyDescent="0.2">
      <c r="A647" s="111"/>
      <c r="B647" s="54" t="s">
        <v>4534</v>
      </c>
      <c r="C647" s="54" t="s">
        <v>4371</v>
      </c>
      <c r="D647" s="54" t="s">
        <v>4372</v>
      </c>
      <c r="E647" s="54"/>
      <c r="F647" s="54"/>
      <c r="G647" s="54" t="s">
        <v>2503</v>
      </c>
      <c r="H647" s="54" t="s">
        <v>4373</v>
      </c>
      <c r="I647" s="54"/>
      <c r="J647" s="54" t="s">
        <v>4400</v>
      </c>
      <c r="K647" s="54">
        <v>1983458</v>
      </c>
      <c r="L647" s="54">
        <v>1983458</v>
      </c>
      <c r="M647" s="54"/>
      <c r="N647" s="55">
        <v>741</v>
      </c>
      <c r="O647" s="54" t="s">
        <v>6682</v>
      </c>
      <c r="P647" s="54"/>
      <c r="Q647" s="54">
        <v>77</v>
      </c>
      <c r="R647" s="54">
        <f t="shared" ref="R647:R678" si="10">AVERAGE(Q647:Q647)</f>
        <v>77</v>
      </c>
      <c r="S647" s="55">
        <f>N647*(1+'PORCENTAJE ECONOMICO'!$D$12)*'PRODUCTOS PACTADOS POSITIVA'!R647</f>
        <v>57057</v>
      </c>
      <c r="T647" s="48"/>
      <c r="V647" s="48"/>
    </row>
    <row r="648" spans="1:22" x14ac:dyDescent="0.2">
      <c r="A648" s="111"/>
      <c r="B648" s="54" t="s">
        <v>11</v>
      </c>
      <c r="C648" s="54" t="s">
        <v>3815</v>
      </c>
      <c r="D648" s="54"/>
      <c r="E648" s="54"/>
      <c r="F648" s="54"/>
      <c r="G648" s="54"/>
      <c r="H648" s="54"/>
      <c r="I648" s="54"/>
      <c r="J648" s="54" t="s">
        <v>4400</v>
      </c>
      <c r="K648" s="54" t="s">
        <v>6541</v>
      </c>
      <c r="L648" s="54">
        <v>19900906</v>
      </c>
      <c r="M648" s="54">
        <v>12</v>
      </c>
      <c r="N648" s="55">
        <v>176</v>
      </c>
      <c r="O648" s="54" t="s">
        <v>6682</v>
      </c>
      <c r="P648" s="54">
        <v>2100</v>
      </c>
      <c r="Q648" s="54">
        <v>1020</v>
      </c>
      <c r="R648" s="54">
        <f t="shared" si="10"/>
        <v>1020</v>
      </c>
      <c r="S648" s="55">
        <f>N648*(1+'PORCENTAJE ECONOMICO'!$D$12)*'PRODUCTOS PACTADOS POSITIVA'!R648</f>
        <v>179520</v>
      </c>
      <c r="T648" s="48"/>
      <c r="V648" s="48"/>
    </row>
    <row r="649" spans="1:22" x14ac:dyDescent="0.2">
      <c r="A649" s="111"/>
      <c r="B649" s="54" t="s">
        <v>11</v>
      </c>
      <c r="C649" s="54" t="s">
        <v>3730</v>
      </c>
      <c r="D649" s="54" t="s">
        <v>4285</v>
      </c>
      <c r="E649" s="54"/>
      <c r="F649" s="54"/>
      <c r="G649" s="54" t="s">
        <v>2684</v>
      </c>
      <c r="H649" s="54" t="s">
        <v>4288</v>
      </c>
      <c r="I649" s="54" t="s">
        <v>13</v>
      </c>
      <c r="J649" s="54" t="s">
        <v>77</v>
      </c>
      <c r="K649" s="54" t="s">
        <v>6542</v>
      </c>
      <c r="L649" s="54">
        <v>19928497</v>
      </c>
      <c r="M649" s="54">
        <v>1</v>
      </c>
      <c r="N649" s="55">
        <v>382</v>
      </c>
      <c r="O649" s="54" t="s">
        <v>6682</v>
      </c>
      <c r="P649" s="54"/>
      <c r="Q649" s="54">
        <v>12939</v>
      </c>
      <c r="R649" s="54">
        <f t="shared" si="10"/>
        <v>12939</v>
      </c>
      <c r="S649" s="55">
        <f>N649*(1+'PORCENTAJE ECONOMICO'!$D$12)*'PRODUCTOS PACTADOS POSITIVA'!R649</f>
        <v>4942698</v>
      </c>
      <c r="T649" s="48"/>
      <c r="V649" s="48"/>
    </row>
    <row r="650" spans="1:22" x14ac:dyDescent="0.2">
      <c r="A650" s="111"/>
      <c r="B650" s="54" t="s">
        <v>11</v>
      </c>
      <c r="C650" s="54" t="s">
        <v>2781</v>
      </c>
      <c r="D650" s="54" t="s">
        <v>3882</v>
      </c>
      <c r="E650" s="54"/>
      <c r="F650" s="54"/>
      <c r="G650" s="54" t="s">
        <v>2684</v>
      </c>
      <c r="H650" s="54" t="s">
        <v>3883</v>
      </c>
      <c r="I650" s="54" t="s">
        <v>13</v>
      </c>
      <c r="J650" s="54" t="s">
        <v>690</v>
      </c>
      <c r="K650" s="54" t="s">
        <v>6543</v>
      </c>
      <c r="L650" s="54">
        <v>19933487</v>
      </c>
      <c r="M650" s="54">
        <v>7</v>
      </c>
      <c r="N650" s="55">
        <v>825</v>
      </c>
      <c r="O650" s="54" t="s">
        <v>6682</v>
      </c>
      <c r="P650" s="54">
        <v>1010</v>
      </c>
      <c r="Q650" s="54">
        <v>750</v>
      </c>
      <c r="R650" s="54">
        <f t="shared" si="10"/>
        <v>750</v>
      </c>
      <c r="S650" s="55">
        <f>N650*(1+'PORCENTAJE ECONOMICO'!$D$12)*'PRODUCTOS PACTADOS POSITIVA'!R650</f>
        <v>618750</v>
      </c>
      <c r="T650" s="48"/>
      <c r="V650" s="48"/>
    </row>
    <row r="651" spans="1:22" x14ac:dyDescent="0.2">
      <c r="A651" s="111"/>
      <c r="B651" s="54" t="s">
        <v>11</v>
      </c>
      <c r="C651" s="54" t="s">
        <v>4228</v>
      </c>
      <c r="D651" s="54" t="s">
        <v>4229</v>
      </c>
      <c r="E651" s="54"/>
      <c r="F651" s="54"/>
      <c r="G651" s="54" t="s">
        <v>2684</v>
      </c>
      <c r="H651" s="54" t="s">
        <v>4230</v>
      </c>
      <c r="I651" s="54"/>
      <c r="J651" s="54" t="s">
        <v>240</v>
      </c>
      <c r="K651" s="54" t="s">
        <v>6544</v>
      </c>
      <c r="L651" s="54">
        <v>19952343</v>
      </c>
      <c r="M651" s="54">
        <v>2</v>
      </c>
      <c r="N651" s="55">
        <v>1574</v>
      </c>
      <c r="O651" s="54" t="s">
        <v>6682</v>
      </c>
      <c r="P651" s="54">
        <v>10</v>
      </c>
      <c r="Q651" s="54">
        <v>19</v>
      </c>
      <c r="R651" s="54">
        <f t="shared" si="10"/>
        <v>19</v>
      </c>
      <c r="S651" s="55">
        <f>N651*(1+'PORCENTAJE ECONOMICO'!$D$12)*'PRODUCTOS PACTADOS POSITIVA'!R651</f>
        <v>29906</v>
      </c>
      <c r="T651" s="48"/>
      <c r="V651" s="48"/>
    </row>
    <row r="652" spans="1:22" x14ac:dyDescent="0.2">
      <c r="A652" s="111"/>
      <c r="B652" s="54" t="s">
        <v>4534</v>
      </c>
      <c r="C652" s="54" t="s">
        <v>1787</v>
      </c>
      <c r="D652" s="54" t="s">
        <v>4365</v>
      </c>
      <c r="E652" s="54"/>
      <c r="F652" s="54"/>
      <c r="G652" s="54" t="s">
        <v>2503</v>
      </c>
      <c r="H652" s="54" t="s">
        <v>4769</v>
      </c>
      <c r="I652" s="54"/>
      <c r="J652" s="54" t="s">
        <v>4400</v>
      </c>
      <c r="K652" s="54">
        <v>19977483</v>
      </c>
      <c r="L652" s="54">
        <v>19977483</v>
      </c>
      <c r="M652" s="54"/>
      <c r="N652" s="55">
        <v>2242</v>
      </c>
      <c r="O652" s="54" t="s">
        <v>6682</v>
      </c>
      <c r="P652" s="54"/>
      <c r="Q652" s="54">
        <v>18</v>
      </c>
      <c r="R652" s="54">
        <f t="shared" si="10"/>
        <v>18</v>
      </c>
      <c r="S652" s="55">
        <f>N652*(1+'PORCENTAJE ECONOMICO'!$D$12)*'PRODUCTOS PACTADOS POSITIVA'!R652</f>
        <v>40356</v>
      </c>
      <c r="T652" s="48"/>
      <c r="V652" s="48"/>
    </row>
    <row r="653" spans="1:22" x14ac:dyDescent="0.2">
      <c r="A653" s="111"/>
      <c r="B653" s="54" t="s">
        <v>11</v>
      </c>
      <c r="C653" s="54" t="s">
        <v>6664</v>
      </c>
      <c r="D653" s="54" t="s">
        <v>5064</v>
      </c>
      <c r="E653" s="54"/>
      <c r="F653" s="54"/>
      <c r="G653" s="54"/>
      <c r="H653" s="54"/>
      <c r="I653" s="54"/>
      <c r="J653" s="54" t="s">
        <v>4400</v>
      </c>
      <c r="K653" s="54" t="s">
        <v>6545</v>
      </c>
      <c r="L653" s="54">
        <v>19994744</v>
      </c>
      <c r="M653" s="54">
        <v>1</v>
      </c>
      <c r="N653" s="55">
        <v>351</v>
      </c>
      <c r="O653" s="54" t="s">
        <v>6682</v>
      </c>
      <c r="P653" s="54">
        <v>145</v>
      </c>
      <c r="Q653" s="54">
        <v>130</v>
      </c>
      <c r="R653" s="54">
        <f t="shared" si="10"/>
        <v>130</v>
      </c>
      <c r="S653" s="55">
        <f>N653*(1+'PORCENTAJE ECONOMICO'!$D$12)*'PRODUCTOS PACTADOS POSITIVA'!R653</f>
        <v>45630</v>
      </c>
      <c r="T653" s="48"/>
      <c r="V653" s="48"/>
    </row>
    <row r="654" spans="1:22" x14ac:dyDescent="0.2">
      <c r="A654" s="111"/>
      <c r="B654" s="54" t="s">
        <v>11</v>
      </c>
      <c r="C654" s="54" t="s">
        <v>3025</v>
      </c>
      <c r="D654" s="54" t="s">
        <v>4265</v>
      </c>
      <c r="E654" s="54"/>
      <c r="F654" s="54"/>
      <c r="G654" s="54" t="s">
        <v>2684</v>
      </c>
      <c r="H654" s="54" t="s">
        <v>4269</v>
      </c>
      <c r="I654" s="54"/>
      <c r="J654" s="54" t="s">
        <v>323</v>
      </c>
      <c r="K654" s="54" t="s">
        <v>6546</v>
      </c>
      <c r="L654" s="54">
        <v>19995113</v>
      </c>
      <c r="M654" s="54">
        <v>6</v>
      </c>
      <c r="N654" s="55">
        <v>212</v>
      </c>
      <c r="O654" s="54" t="s">
        <v>6682</v>
      </c>
      <c r="P654" s="54">
        <v>300</v>
      </c>
      <c r="Q654" s="54">
        <v>270</v>
      </c>
      <c r="R654" s="54">
        <f t="shared" si="10"/>
        <v>270</v>
      </c>
      <c r="S654" s="55">
        <f>N654*(1+'PORCENTAJE ECONOMICO'!$D$12)*'PRODUCTOS PACTADOS POSITIVA'!R654</f>
        <v>57240</v>
      </c>
      <c r="T654" s="48"/>
      <c r="V654" s="48"/>
    </row>
    <row r="655" spans="1:22" x14ac:dyDescent="0.2">
      <c r="A655" s="111"/>
      <c r="B655" s="54" t="s">
        <v>11</v>
      </c>
      <c r="C655" s="54" t="s">
        <v>3017</v>
      </c>
      <c r="D655" s="54"/>
      <c r="E655" s="54"/>
      <c r="F655" s="54"/>
      <c r="G655" s="54"/>
      <c r="H655" s="54"/>
      <c r="I655" s="54"/>
      <c r="J655" s="54" t="s">
        <v>4400</v>
      </c>
      <c r="K655" s="54" t="s">
        <v>6547</v>
      </c>
      <c r="L655" s="54">
        <v>19995320</v>
      </c>
      <c r="M655" s="54">
        <v>8</v>
      </c>
      <c r="N655" s="55">
        <v>973</v>
      </c>
      <c r="O655" s="54" t="s">
        <v>6682</v>
      </c>
      <c r="P655" s="54">
        <v>1530</v>
      </c>
      <c r="Q655" s="54">
        <v>1815</v>
      </c>
      <c r="R655" s="54">
        <f t="shared" si="10"/>
        <v>1815</v>
      </c>
      <c r="S655" s="55">
        <f>N655*(1+'PORCENTAJE ECONOMICO'!$D$12)*'PRODUCTOS PACTADOS POSITIVA'!R655</f>
        <v>1765995</v>
      </c>
      <c r="T655" s="48"/>
      <c r="V655" s="48"/>
    </row>
    <row r="656" spans="1:22" x14ac:dyDescent="0.2">
      <c r="A656" s="111"/>
      <c r="B656" s="54" t="s">
        <v>11</v>
      </c>
      <c r="C656" s="54" t="s">
        <v>3021</v>
      </c>
      <c r="D656" s="54" t="s">
        <v>4265</v>
      </c>
      <c r="E656" s="54"/>
      <c r="F656" s="54"/>
      <c r="G656" s="54" t="s">
        <v>2684</v>
      </c>
      <c r="H656" s="54" t="s">
        <v>4267</v>
      </c>
      <c r="I656" s="54"/>
      <c r="J656" s="54" t="s">
        <v>323</v>
      </c>
      <c r="K656" s="54" t="s">
        <v>6548</v>
      </c>
      <c r="L656" s="54">
        <v>19996292</v>
      </c>
      <c r="M656" s="54">
        <v>7</v>
      </c>
      <c r="N656" s="55">
        <v>763</v>
      </c>
      <c r="O656" s="54"/>
      <c r="P656" s="54">
        <v>2850</v>
      </c>
      <c r="Q656" s="54">
        <v>2235</v>
      </c>
      <c r="R656" s="54">
        <f t="shared" si="10"/>
        <v>2235</v>
      </c>
      <c r="S656" s="55">
        <f>N656*(1+'PORCENTAJE ECONOMICO'!$D$12)*'PRODUCTOS PACTADOS POSITIVA'!R656</f>
        <v>1705305</v>
      </c>
      <c r="T656" s="48"/>
      <c r="V656" s="48"/>
    </row>
    <row r="657" spans="1:22" x14ac:dyDescent="0.2">
      <c r="A657" s="111"/>
      <c r="B657" s="54" t="s">
        <v>11</v>
      </c>
      <c r="C657" s="54" t="s">
        <v>3029</v>
      </c>
      <c r="D657" s="54" t="s">
        <v>4265</v>
      </c>
      <c r="E657" s="54"/>
      <c r="F657" s="54"/>
      <c r="G657" s="54" t="s">
        <v>2684</v>
      </c>
      <c r="H657" s="54" t="s">
        <v>4271</v>
      </c>
      <c r="I657" s="54"/>
      <c r="J657" s="54" t="s">
        <v>323</v>
      </c>
      <c r="K657" s="54" t="s">
        <v>6549</v>
      </c>
      <c r="L657" s="54">
        <v>19996348</v>
      </c>
      <c r="M657" s="54">
        <v>6</v>
      </c>
      <c r="N657" s="55">
        <v>1336</v>
      </c>
      <c r="O657" s="54" t="s">
        <v>6682</v>
      </c>
      <c r="P657" s="54">
        <v>1020</v>
      </c>
      <c r="Q657" s="54">
        <v>630</v>
      </c>
      <c r="R657" s="54">
        <f t="shared" si="10"/>
        <v>630</v>
      </c>
      <c r="S657" s="55">
        <f>N657*(1+'PORCENTAJE ECONOMICO'!$D$12)*'PRODUCTOS PACTADOS POSITIVA'!R657</f>
        <v>841680</v>
      </c>
      <c r="T657" s="48"/>
      <c r="V657" s="48"/>
    </row>
    <row r="658" spans="1:22" x14ac:dyDescent="0.2">
      <c r="A658" s="111"/>
      <c r="B658" s="54" t="s">
        <v>11</v>
      </c>
      <c r="C658" s="54" t="s">
        <v>4213</v>
      </c>
      <c r="D658" s="54"/>
      <c r="E658" s="54"/>
      <c r="F658" s="54"/>
      <c r="G658" s="54"/>
      <c r="H658" s="54"/>
      <c r="I658" s="54"/>
      <c r="J658" s="54" t="s">
        <v>4400</v>
      </c>
      <c r="K658" s="54" t="s">
        <v>6550</v>
      </c>
      <c r="L658" s="54">
        <v>20007957</v>
      </c>
      <c r="M658" s="54">
        <v>1</v>
      </c>
      <c r="N658" s="55">
        <v>1099</v>
      </c>
      <c r="O658" s="54"/>
      <c r="P658" s="54"/>
      <c r="Q658" s="54">
        <v>900</v>
      </c>
      <c r="R658" s="54">
        <f t="shared" si="10"/>
        <v>900</v>
      </c>
      <c r="S658" s="55">
        <f>N658*(1+'PORCENTAJE ECONOMICO'!$D$12)*'PRODUCTOS PACTADOS POSITIVA'!R658</f>
        <v>989100</v>
      </c>
      <c r="T658" s="48"/>
      <c r="V658" s="48"/>
    </row>
    <row r="659" spans="1:22" x14ac:dyDescent="0.2">
      <c r="A659" s="111"/>
      <c r="B659" s="54" t="s">
        <v>11</v>
      </c>
      <c r="C659" s="54" t="s">
        <v>4355</v>
      </c>
      <c r="D659" s="54"/>
      <c r="E659" s="54"/>
      <c r="F659" s="54"/>
      <c r="G659" s="54"/>
      <c r="H659" s="54"/>
      <c r="I659" s="54" t="s">
        <v>13</v>
      </c>
      <c r="J659" s="54" t="s">
        <v>4400</v>
      </c>
      <c r="K659" s="54" t="s">
        <v>6551</v>
      </c>
      <c r="L659" s="54">
        <v>20032093</v>
      </c>
      <c r="M659" s="54">
        <v>6</v>
      </c>
      <c r="N659" s="55">
        <v>566</v>
      </c>
      <c r="O659" s="54" t="s">
        <v>6682</v>
      </c>
      <c r="P659" s="54">
        <v>10</v>
      </c>
      <c r="Q659" s="54">
        <v>14</v>
      </c>
      <c r="R659" s="54">
        <f t="shared" si="10"/>
        <v>14</v>
      </c>
      <c r="S659" s="55">
        <f>N659*(1+'PORCENTAJE ECONOMICO'!$D$12)*'PRODUCTOS PACTADOS POSITIVA'!R659</f>
        <v>7924</v>
      </c>
      <c r="T659" s="48"/>
      <c r="V659" s="48"/>
    </row>
    <row r="660" spans="1:22" x14ac:dyDescent="0.2">
      <c r="A660" s="111"/>
      <c r="B660" s="54" t="s">
        <v>4696</v>
      </c>
      <c r="C660" s="54" t="s">
        <v>4379</v>
      </c>
      <c r="D660" s="54" t="s">
        <v>4380</v>
      </c>
      <c r="E660" s="54"/>
      <c r="F660" s="54"/>
      <c r="G660" s="54" t="s">
        <v>2503</v>
      </c>
      <c r="H660" s="54" t="s">
        <v>4378</v>
      </c>
      <c r="I660" s="54"/>
      <c r="J660" s="54" t="s">
        <v>4400</v>
      </c>
      <c r="K660" s="54">
        <v>20040730</v>
      </c>
      <c r="L660" s="54">
        <v>20040730</v>
      </c>
      <c r="M660" s="54"/>
      <c r="N660" s="55">
        <v>63</v>
      </c>
      <c r="O660" s="54" t="s">
        <v>6682</v>
      </c>
      <c r="P660" s="54"/>
      <c r="Q660" s="54">
        <v>22</v>
      </c>
      <c r="R660" s="54">
        <f t="shared" si="10"/>
        <v>22</v>
      </c>
      <c r="S660" s="55">
        <f>N660*(1+'PORCENTAJE ECONOMICO'!$D$12)*'PRODUCTOS PACTADOS POSITIVA'!R660</f>
        <v>1386</v>
      </c>
      <c r="T660" s="48"/>
      <c r="V660" s="48"/>
    </row>
    <row r="661" spans="1:22" x14ac:dyDescent="0.2">
      <c r="A661" s="111"/>
      <c r="B661" s="54" t="s">
        <v>11</v>
      </c>
      <c r="C661" s="54" t="s">
        <v>3270</v>
      </c>
      <c r="D661" s="54"/>
      <c r="E661" s="54"/>
      <c r="F661" s="54"/>
      <c r="G661" s="54"/>
      <c r="H661" s="54"/>
      <c r="I661" s="54"/>
      <c r="J661" s="54" t="s">
        <v>4400</v>
      </c>
      <c r="K661" s="54" t="s">
        <v>6552</v>
      </c>
      <c r="L661" s="54">
        <v>35159</v>
      </c>
      <c r="M661" s="54">
        <v>3</v>
      </c>
      <c r="N661" s="55">
        <v>120</v>
      </c>
      <c r="O661" s="54"/>
      <c r="P661" s="54"/>
      <c r="Q661" s="54">
        <v>68</v>
      </c>
      <c r="R661" s="54">
        <f t="shared" si="10"/>
        <v>68</v>
      </c>
      <c r="S661" s="55">
        <f>N661*(1+'PORCENTAJE ECONOMICO'!$D$12)*'PRODUCTOS PACTADOS POSITIVA'!R661</f>
        <v>8160</v>
      </c>
      <c r="T661" s="48"/>
      <c r="V661" s="48"/>
    </row>
    <row r="662" spans="1:22" x14ac:dyDescent="0.2">
      <c r="A662" s="111"/>
      <c r="B662" s="54" t="s">
        <v>11</v>
      </c>
      <c r="C662" s="54" t="s">
        <v>6665</v>
      </c>
      <c r="D662" s="54" t="s">
        <v>6665</v>
      </c>
      <c r="E662" s="54"/>
      <c r="F662" s="54"/>
      <c r="G662" s="54"/>
      <c r="H662" s="54"/>
      <c r="I662" s="54"/>
      <c r="J662" s="54" t="s">
        <v>4400</v>
      </c>
      <c r="K662" s="54" t="s">
        <v>6553</v>
      </c>
      <c r="L662" s="54">
        <v>40026</v>
      </c>
      <c r="M662" s="54">
        <v>1</v>
      </c>
      <c r="N662" s="55">
        <v>8359.2000000000007</v>
      </c>
      <c r="O662" s="54" t="s">
        <v>6685</v>
      </c>
      <c r="P662" s="54">
        <v>494</v>
      </c>
      <c r="Q662" s="54">
        <v>420</v>
      </c>
      <c r="R662" s="54">
        <f t="shared" si="10"/>
        <v>420</v>
      </c>
      <c r="S662" s="55">
        <f>N662*(1+'PORCENTAJE ECONOMICO'!$D$12)*'PRODUCTOS PACTADOS POSITIVA'!R662</f>
        <v>3510864.0000000005</v>
      </c>
      <c r="T662" s="48"/>
      <c r="V662" s="48"/>
    </row>
    <row r="663" spans="1:22" x14ac:dyDescent="0.2">
      <c r="A663" s="111"/>
      <c r="B663" s="54" t="s">
        <v>4399</v>
      </c>
      <c r="C663" s="54" t="s">
        <v>6666</v>
      </c>
      <c r="D663" s="54" t="s">
        <v>6667</v>
      </c>
      <c r="E663" s="54"/>
      <c r="F663" s="54"/>
      <c r="G663" s="54"/>
      <c r="H663" s="54"/>
      <c r="I663" s="54"/>
      <c r="J663" s="54" t="s">
        <v>4400</v>
      </c>
      <c r="K663" s="54" t="s">
        <v>6554</v>
      </c>
      <c r="L663" s="54">
        <v>19936985</v>
      </c>
      <c r="M663" s="54">
        <v>1</v>
      </c>
      <c r="N663" s="55">
        <v>55105</v>
      </c>
      <c r="O663" s="54"/>
      <c r="P663" s="54"/>
      <c r="Q663" s="54">
        <v>100</v>
      </c>
      <c r="R663" s="54">
        <f t="shared" si="10"/>
        <v>100</v>
      </c>
      <c r="S663" s="55">
        <f>N663*(1+'PORCENTAJE ECONOMICO'!$D$12)*'PRODUCTOS PACTADOS POSITIVA'!R663</f>
        <v>5510500</v>
      </c>
      <c r="T663" s="48"/>
      <c r="V663" s="48"/>
    </row>
    <row r="664" spans="1:22" x14ac:dyDescent="0.2">
      <c r="A664" s="111"/>
      <c r="B664" s="54" t="s">
        <v>11</v>
      </c>
      <c r="C664" s="54" t="s">
        <v>3364</v>
      </c>
      <c r="D664" s="54"/>
      <c r="E664" s="54"/>
      <c r="F664" s="54"/>
      <c r="G664" s="54"/>
      <c r="H664" s="54"/>
      <c r="I664" s="54" t="s">
        <v>13</v>
      </c>
      <c r="J664" s="54" t="s">
        <v>4400</v>
      </c>
      <c r="K664" s="54" t="s">
        <v>6555</v>
      </c>
      <c r="L664" s="54">
        <v>19946412</v>
      </c>
      <c r="M664" s="54">
        <v>16</v>
      </c>
      <c r="N664" s="55">
        <v>155</v>
      </c>
      <c r="O664" s="54"/>
      <c r="P664" s="54"/>
      <c r="Q664" s="54">
        <v>60</v>
      </c>
      <c r="R664" s="54">
        <f t="shared" si="10"/>
        <v>60</v>
      </c>
      <c r="S664" s="55">
        <f>N664*(1+'PORCENTAJE ECONOMICO'!$D$12)*'PRODUCTOS PACTADOS POSITIVA'!R664</f>
        <v>9300</v>
      </c>
      <c r="T664" s="48"/>
      <c r="V664" s="48"/>
    </row>
    <row r="665" spans="1:22" x14ac:dyDescent="0.2">
      <c r="A665" s="111"/>
      <c r="B665" s="54" t="s">
        <v>11</v>
      </c>
      <c r="C665" s="54" t="s">
        <v>4382</v>
      </c>
      <c r="D665" s="54" t="s">
        <v>4383</v>
      </c>
      <c r="E665" s="54"/>
      <c r="F665" s="54" t="e">
        <v>#N/A</v>
      </c>
      <c r="G665" s="54" t="s">
        <v>2684</v>
      </c>
      <c r="H665" s="54" t="s">
        <v>4384</v>
      </c>
      <c r="I665" s="54"/>
      <c r="J665" s="54" t="s">
        <v>4782</v>
      </c>
      <c r="K665" s="54">
        <v>19991725</v>
      </c>
      <c r="L665" s="54">
        <v>19991725</v>
      </c>
      <c r="M665" s="54"/>
      <c r="N665" s="55">
        <v>2153</v>
      </c>
      <c r="O665" s="54"/>
      <c r="P665" s="54"/>
      <c r="Q665" s="54">
        <v>510</v>
      </c>
      <c r="R665" s="54">
        <f t="shared" si="10"/>
        <v>510</v>
      </c>
      <c r="S665" s="55">
        <f>N665*(1+'PORCENTAJE ECONOMICO'!$D$12)*'PRODUCTOS PACTADOS POSITIVA'!R665</f>
        <v>1098030</v>
      </c>
      <c r="T665" s="48"/>
      <c r="V665" s="48"/>
    </row>
    <row r="666" spans="1:22" x14ac:dyDescent="0.2">
      <c r="A666" s="111"/>
      <c r="B666" s="54" t="s">
        <v>11</v>
      </c>
      <c r="C666" s="54" t="s">
        <v>3034</v>
      </c>
      <c r="D666" s="54"/>
      <c r="E666" s="54"/>
      <c r="F666" s="54"/>
      <c r="G666" s="54"/>
      <c r="H666" s="54"/>
      <c r="I666" s="54" t="s">
        <v>13</v>
      </c>
      <c r="J666" s="54" t="s">
        <v>4400</v>
      </c>
      <c r="K666" s="54" t="s">
        <v>6556</v>
      </c>
      <c r="L666" s="54">
        <v>19995115</v>
      </c>
      <c r="M666" s="54">
        <v>3</v>
      </c>
      <c r="N666" s="55">
        <v>320</v>
      </c>
      <c r="O666" s="54"/>
      <c r="P666" s="54"/>
      <c r="Q666" s="54">
        <v>38</v>
      </c>
      <c r="R666" s="54">
        <f t="shared" si="10"/>
        <v>38</v>
      </c>
      <c r="S666" s="55">
        <f>N666*(1+'PORCENTAJE ECONOMICO'!$D$12)*'PRODUCTOS PACTADOS POSITIVA'!R666</f>
        <v>12160</v>
      </c>
      <c r="T666" s="48"/>
      <c r="V666" s="48"/>
    </row>
    <row r="667" spans="1:22" x14ac:dyDescent="0.2">
      <c r="A667" s="111"/>
      <c r="B667" s="54" t="s">
        <v>11</v>
      </c>
      <c r="C667" s="54" t="s">
        <v>6668</v>
      </c>
      <c r="D667" s="54" t="s">
        <v>6669</v>
      </c>
      <c r="E667" s="54"/>
      <c r="F667" s="54"/>
      <c r="G667" s="54"/>
      <c r="H667" s="54"/>
      <c r="I667" s="54" t="s">
        <v>6633</v>
      </c>
      <c r="J667" s="54" t="s">
        <v>4400</v>
      </c>
      <c r="K667" s="54" t="s">
        <v>6557</v>
      </c>
      <c r="L667" s="54">
        <v>20025580</v>
      </c>
      <c r="M667" s="54">
        <v>1</v>
      </c>
      <c r="N667" s="55">
        <v>183837</v>
      </c>
      <c r="O667" s="54"/>
      <c r="P667" s="54"/>
      <c r="Q667" s="54">
        <v>52</v>
      </c>
      <c r="R667" s="54">
        <f t="shared" si="10"/>
        <v>52</v>
      </c>
      <c r="S667" s="55">
        <f>N667*(1+'PORCENTAJE ECONOMICO'!$D$12)*'PRODUCTOS PACTADOS POSITIVA'!R667</f>
        <v>9559524</v>
      </c>
      <c r="T667" s="48"/>
      <c r="V667" s="48"/>
    </row>
    <row r="668" spans="1:22" x14ac:dyDescent="0.2">
      <c r="A668" s="111"/>
      <c r="B668" s="54" t="s">
        <v>4534</v>
      </c>
      <c r="C668" s="54" t="s">
        <v>3098</v>
      </c>
      <c r="D668" s="54" t="s">
        <v>3099</v>
      </c>
      <c r="E668" s="54"/>
      <c r="F668" s="54" t="s">
        <v>4783</v>
      </c>
      <c r="G668" s="54" t="s">
        <v>2503</v>
      </c>
      <c r="H668" s="54" t="s">
        <v>4784</v>
      </c>
      <c r="I668" s="54"/>
      <c r="J668" s="54" t="s">
        <v>4400</v>
      </c>
      <c r="K668" s="54">
        <v>20090109</v>
      </c>
      <c r="L668" s="54">
        <v>20090109</v>
      </c>
      <c r="M668" s="54"/>
      <c r="N668" s="55">
        <v>2153.0500000000002</v>
      </c>
      <c r="O668" s="54"/>
      <c r="P668" s="54"/>
      <c r="Q668" s="54">
        <v>13</v>
      </c>
      <c r="R668" s="54">
        <f t="shared" si="10"/>
        <v>13</v>
      </c>
      <c r="S668" s="55">
        <f>N668*(1+'PORCENTAJE ECONOMICO'!$D$12)*'PRODUCTOS PACTADOS POSITIVA'!R668</f>
        <v>27989.65</v>
      </c>
      <c r="T668" s="48"/>
      <c r="V668" s="48"/>
    </row>
    <row r="669" spans="1:22" x14ac:dyDescent="0.2">
      <c r="A669" s="111"/>
      <c r="B669" s="54" t="s">
        <v>4399</v>
      </c>
      <c r="C669" s="54" t="s">
        <v>4785</v>
      </c>
      <c r="D669" s="54" t="s">
        <v>6670</v>
      </c>
      <c r="E669" s="54"/>
      <c r="F669" s="54"/>
      <c r="G669" s="54"/>
      <c r="H669" s="54"/>
      <c r="I669" s="54"/>
      <c r="J669" s="54" t="s">
        <v>4400</v>
      </c>
      <c r="K669" s="54" t="s">
        <v>6558</v>
      </c>
      <c r="L669" s="54">
        <v>20091279</v>
      </c>
      <c r="M669" s="54">
        <v>1</v>
      </c>
      <c r="N669" s="55">
        <v>8220</v>
      </c>
      <c r="O669" s="54"/>
      <c r="P669" s="54"/>
      <c r="Q669" s="54">
        <v>60</v>
      </c>
      <c r="R669" s="54">
        <f t="shared" si="10"/>
        <v>60</v>
      </c>
      <c r="S669" s="55">
        <f>N669*(1+'PORCENTAJE ECONOMICO'!$D$12)*'PRODUCTOS PACTADOS POSITIVA'!R669</f>
        <v>493200</v>
      </c>
      <c r="T669" s="48"/>
      <c r="V669" s="48"/>
    </row>
    <row r="670" spans="1:22" x14ac:dyDescent="0.2">
      <c r="A670" s="111"/>
      <c r="B670" s="54" t="s">
        <v>4399</v>
      </c>
      <c r="C670" s="54" t="s">
        <v>6671</v>
      </c>
      <c r="D670" s="54" t="s">
        <v>6672</v>
      </c>
      <c r="E670" s="54" t="s">
        <v>2910</v>
      </c>
      <c r="F670" s="54" t="s">
        <v>2910</v>
      </c>
      <c r="G670" s="54" t="s">
        <v>6673</v>
      </c>
      <c r="H670" s="54" t="s">
        <v>4402</v>
      </c>
      <c r="I670" s="54"/>
      <c r="J670" s="54" t="s">
        <v>4400</v>
      </c>
      <c r="K670" s="54" t="s">
        <v>6559</v>
      </c>
      <c r="L670" s="54">
        <v>20109427</v>
      </c>
      <c r="M670" s="54"/>
      <c r="N670" s="55">
        <v>7705</v>
      </c>
      <c r="O670" s="54"/>
      <c r="P670" s="54"/>
      <c r="Q670" s="54">
        <v>40</v>
      </c>
      <c r="R670" s="54">
        <f t="shared" si="10"/>
        <v>40</v>
      </c>
      <c r="S670" s="55">
        <f>N670*(1+'PORCENTAJE ECONOMICO'!$D$12)*'PRODUCTOS PACTADOS POSITIVA'!R670</f>
        <v>308200</v>
      </c>
      <c r="T670" s="48"/>
      <c r="V670" s="48"/>
    </row>
    <row r="671" spans="1:22" x14ac:dyDescent="0.2">
      <c r="A671" s="111"/>
      <c r="B671" s="54" t="s">
        <v>4399</v>
      </c>
      <c r="C671" s="54" t="s">
        <v>6674</v>
      </c>
      <c r="D671" s="54" t="s">
        <v>6675</v>
      </c>
      <c r="E671" s="54"/>
      <c r="F671" s="54"/>
      <c r="G671" s="54"/>
      <c r="H671" s="54"/>
      <c r="I671" s="54"/>
      <c r="J671" s="54" t="s">
        <v>4400</v>
      </c>
      <c r="K671" s="54" t="s">
        <v>6560</v>
      </c>
      <c r="L671" s="54">
        <v>20111478</v>
      </c>
      <c r="M671" s="54">
        <v>1</v>
      </c>
      <c r="N671" s="55">
        <v>8100</v>
      </c>
      <c r="O671" s="54"/>
      <c r="P671" s="54"/>
      <c r="Q671" s="54">
        <v>66</v>
      </c>
      <c r="R671" s="54">
        <f t="shared" si="10"/>
        <v>66</v>
      </c>
      <c r="S671" s="55">
        <f>N671*(1+'PORCENTAJE ECONOMICO'!$D$12)*'PRODUCTOS PACTADOS POSITIVA'!R671</f>
        <v>534600</v>
      </c>
      <c r="T671" s="48"/>
      <c r="V671" s="48"/>
    </row>
    <row r="672" spans="1:22" x14ac:dyDescent="0.2">
      <c r="A672" s="111"/>
      <c r="B672" s="54" t="s">
        <v>4696</v>
      </c>
      <c r="C672" s="54" t="s">
        <v>4385</v>
      </c>
      <c r="D672" s="54"/>
      <c r="E672" s="54"/>
      <c r="F672" s="54"/>
      <c r="G672" s="54"/>
      <c r="H672" s="54"/>
      <c r="I672" s="54"/>
      <c r="J672" s="54" t="s">
        <v>4400</v>
      </c>
      <c r="K672" s="54">
        <v>20115473</v>
      </c>
      <c r="L672" s="54">
        <v>20115473</v>
      </c>
      <c r="M672" s="54"/>
      <c r="N672" s="55">
        <v>51134</v>
      </c>
      <c r="O672" s="54" t="s">
        <v>6683</v>
      </c>
      <c r="P672" s="54">
        <v>29</v>
      </c>
      <c r="Q672" s="54">
        <v>40</v>
      </c>
      <c r="R672" s="54">
        <f t="shared" si="10"/>
        <v>40</v>
      </c>
      <c r="S672" s="55">
        <f>N672*(1+'PORCENTAJE ECONOMICO'!$D$12)*'PRODUCTOS PACTADOS POSITIVA'!R672</f>
        <v>2045360</v>
      </c>
      <c r="T672" s="48"/>
      <c r="V672" s="48"/>
    </row>
    <row r="673" spans="1:22" x14ac:dyDescent="0.2">
      <c r="A673" s="111"/>
      <c r="B673" s="54" t="s">
        <v>4399</v>
      </c>
      <c r="C673" s="54" t="s">
        <v>4786</v>
      </c>
      <c r="D673" s="54"/>
      <c r="E673" s="54"/>
      <c r="F673" s="54"/>
      <c r="G673" s="54"/>
      <c r="H673" s="54"/>
      <c r="I673" s="54"/>
      <c r="J673" s="54" t="s">
        <v>4400</v>
      </c>
      <c r="K673" s="54" t="s">
        <v>6561</v>
      </c>
      <c r="L673" s="54">
        <v>20132563</v>
      </c>
      <c r="M673" s="54">
        <v>1</v>
      </c>
      <c r="N673" s="55">
        <v>47565</v>
      </c>
      <c r="O673" s="54"/>
      <c r="P673" s="54"/>
      <c r="Q673" s="54">
        <v>88</v>
      </c>
      <c r="R673" s="54">
        <f t="shared" si="10"/>
        <v>88</v>
      </c>
      <c r="S673" s="55">
        <f>N673*(1+'PORCENTAJE ECONOMICO'!$D$12)*'PRODUCTOS PACTADOS POSITIVA'!R673</f>
        <v>4185720</v>
      </c>
      <c r="T673" s="48"/>
      <c r="V673" s="48"/>
    </row>
    <row r="674" spans="1:22" x14ac:dyDescent="0.2">
      <c r="A674" s="111"/>
      <c r="B674" s="54" t="s">
        <v>4399</v>
      </c>
      <c r="C674" s="54" t="s">
        <v>6676</v>
      </c>
      <c r="D674" s="54"/>
      <c r="E674" s="54" t="s">
        <v>6677</v>
      </c>
      <c r="F674" s="54" t="s">
        <v>2910</v>
      </c>
      <c r="G674" s="54" t="s">
        <v>6678</v>
      </c>
      <c r="H674" s="54" t="s">
        <v>4401</v>
      </c>
      <c r="I674" s="54"/>
      <c r="J674" s="54" t="s">
        <v>2910</v>
      </c>
      <c r="K674" s="54">
        <v>20134305</v>
      </c>
      <c r="L674" s="54">
        <v>20134305</v>
      </c>
      <c r="M674" s="54"/>
      <c r="N674" s="55">
        <v>98000</v>
      </c>
      <c r="O674" s="54"/>
      <c r="P674" s="54"/>
      <c r="Q674" s="54">
        <v>86</v>
      </c>
      <c r="R674" s="54">
        <f t="shared" si="10"/>
        <v>86</v>
      </c>
      <c r="S674" s="55">
        <f>N674*(1+'PORCENTAJE ECONOMICO'!$D$12)*'PRODUCTOS PACTADOS POSITIVA'!R674</f>
        <v>8428000</v>
      </c>
      <c r="T674" s="48"/>
      <c r="V674" s="48"/>
    </row>
    <row r="675" spans="1:22" x14ac:dyDescent="0.2">
      <c r="A675" s="111"/>
      <c r="B675" s="54" t="s">
        <v>4399</v>
      </c>
      <c r="C675" s="54" t="s">
        <v>6679</v>
      </c>
      <c r="D675" s="54" t="s">
        <v>6680</v>
      </c>
      <c r="E675" s="54"/>
      <c r="F675" s="54"/>
      <c r="G675" s="54"/>
      <c r="H675" s="54"/>
      <c r="I675" s="54"/>
      <c r="J675" s="54" t="s">
        <v>4400</v>
      </c>
      <c r="K675" s="54" t="s">
        <v>6562</v>
      </c>
      <c r="L675" s="54">
        <v>20148303</v>
      </c>
      <c r="M675" s="54">
        <v>1</v>
      </c>
      <c r="N675" s="55">
        <v>89370</v>
      </c>
      <c r="O675" s="54"/>
      <c r="P675" s="54"/>
      <c r="Q675" s="54">
        <v>3</v>
      </c>
      <c r="R675" s="54">
        <f t="shared" si="10"/>
        <v>3</v>
      </c>
      <c r="S675" s="55">
        <f>N675*(1+'PORCENTAJE ECONOMICO'!$D$12)*'PRODUCTOS PACTADOS POSITIVA'!R675</f>
        <v>268110</v>
      </c>
      <c r="T675" s="48"/>
      <c r="V675" s="48"/>
    </row>
    <row r="676" spans="1:22" x14ac:dyDescent="0.2">
      <c r="A676" s="111"/>
      <c r="B676" s="54" t="s">
        <v>11</v>
      </c>
      <c r="C676" s="54" t="s">
        <v>2620</v>
      </c>
      <c r="D676" s="54" t="s">
        <v>2621</v>
      </c>
      <c r="E676" s="54"/>
      <c r="F676" s="54"/>
      <c r="G676" s="54" t="s">
        <v>2503</v>
      </c>
      <c r="H676" s="54" t="s">
        <v>2622</v>
      </c>
      <c r="I676" s="54"/>
      <c r="J676" s="54" t="s">
        <v>70</v>
      </c>
      <c r="K676" s="54" t="s">
        <v>2623</v>
      </c>
      <c r="L676" s="54">
        <v>19509</v>
      </c>
      <c r="M676" s="54">
        <v>2</v>
      </c>
      <c r="N676" s="55">
        <v>2441.1</v>
      </c>
      <c r="O676" s="54" t="s">
        <v>6684</v>
      </c>
      <c r="P676" s="54"/>
      <c r="Q676" s="54">
        <v>1082</v>
      </c>
      <c r="R676" s="54">
        <f t="shared" si="10"/>
        <v>1082</v>
      </c>
      <c r="S676" s="55">
        <f>N676*(1+'PORCENTAJE ECONOMICO'!$D$12)*'PRODUCTOS PACTADOS POSITIVA'!R676</f>
        <v>2641270.1999999997</v>
      </c>
      <c r="T676" s="48"/>
      <c r="V676" s="48"/>
    </row>
    <row r="677" spans="1:22" x14ac:dyDescent="0.2">
      <c r="A677" s="111"/>
      <c r="B677" s="54" t="s">
        <v>11</v>
      </c>
      <c r="C677" s="54" t="s">
        <v>2607</v>
      </c>
      <c r="D677" s="54" t="s">
        <v>2608</v>
      </c>
      <c r="E677" s="54"/>
      <c r="F677" s="54"/>
      <c r="G677" s="54" t="s">
        <v>2503</v>
      </c>
      <c r="H677" s="54" t="s">
        <v>2609</v>
      </c>
      <c r="I677" s="54"/>
      <c r="J677" s="54" t="s">
        <v>70</v>
      </c>
      <c r="K677" s="54" t="s">
        <v>2610</v>
      </c>
      <c r="L677" s="54">
        <v>19510</v>
      </c>
      <c r="M677" s="54">
        <v>1</v>
      </c>
      <c r="N677" s="55">
        <v>6180</v>
      </c>
      <c r="O677" s="54" t="s">
        <v>6684</v>
      </c>
      <c r="P677" s="54">
        <v>571</v>
      </c>
      <c r="Q677" s="54">
        <v>782</v>
      </c>
      <c r="R677" s="54">
        <f t="shared" si="10"/>
        <v>782</v>
      </c>
      <c r="S677" s="55">
        <f>N677*(1+'PORCENTAJE ECONOMICO'!$D$12)*'PRODUCTOS PACTADOS POSITIVA'!R677</f>
        <v>4832760</v>
      </c>
      <c r="T677" s="48"/>
      <c r="V677" s="48"/>
    </row>
    <row r="678" spans="1:22" x14ac:dyDescent="0.2">
      <c r="A678" s="111"/>
      <c r="B678" s="54" t="s">
        <v>11</v>
      </c>
      <c r="C678" s="54" t="s">
        <v>2611</v>
      </c>
      <c r="D678" s="54" t="s">
        <v>2612</v>
      </c>
      <c r="E678" s="54"/>
      <c r="F678" s="54"/>
      <c r="G678" s="54" t="s">
        <v>2503</v>
      </c>
      <c r="H678" s="54" t="s">
        <v>2613</v>
      </c>
      <c r="I678" s="54"/>
      <c r="J678" s="54" t="s">
        <v>2614</v>
      </c>
      <c r="K678" s="54" t="s">
        <v>2615</v>
      </c>
      <c r="L678" s="54">
        <v>19513</v>
      </c>
      <c r="M678" s="54">
        <v>2</v>
      </c>
      <c r="N678" s="55">
        <v>11845</v>
      </c>
      <c r="O678" s="54" t="s">
        <v>6684</v>
      </c>
      <c r="P678" s="54">
        <v>352</v>
      </c>
      <c r="Q678" s="54">
        <v>152</v>
      </c>
      <c r="R678" s="54">
        <f t="shared" si="10"/>
        <v>152</v>
      </c>
      <c r="S678" s="55">
        <f>N678*(1+'PORCENTAJE ECONOMICO'!$D$12)*'PRODUCTOS PACTADOS POSITIVA'!R678</f>
        <v>1800440</v>
      </c>
      <c r="T678" s="48"/>
      <c r="V678" s="48"/>
    </row>
    <row r="679" spans="1:22" ht="15.75" x14ac:dyDescent="0.25">
      <c r="S679" s="100">
        <f>SUM(S7:S678)</f>
        <v>5390621437.2658005</v>
      </c>
    </row>
  </sheetData>
  <sheetProtection algorithmName="SHA-512" hashValue="lyfsdgliKmh+4UtGFz33XAfO3fAG/XhdgALVjtb7J2RNkP15PO3X7dIlRYazhYSUhU1AdYubaHToroPp6stf7Q==" saltValue="QrLo74rAfr4IPt2WGIntQw==" spinCount="100000" sheet="1" objects="1" scenarios="1"/>
  <autoFilter ref="B6:T679" xr:uid="{24403029-BE2D-7F4C-8418-9C9A2F644D91}"/>
  <mergeCells count="1">
    <mergeCell ref="C4:AC4"/>
  </mergeCells>
  <conditionalFormatting sqref="K1:K4 K6 K679:K1048576">
    <cfRule type="duplicateValues" dxfId="1" priority="2"/>
  </conditionalFormatting>
  <conditionalFormatting sqref="A6:A678">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VALOR BASE OFERTA</vt:lpstr>
      <vt:lpstr>MEDICAMENTOS</vt:lpstr>
      <vt:lpstr>FITO Y SUPLEMENTOS</vt:lpstr>
      <vt:lpstr>COSMETICOS</vt:lpstr>
      <vt:lpstr>INSUMOS</vt:lpstr>
      <vt:lpstr>PORCENTAJE ECONOMICO</vt:lpstr>
      <vt:lpstr>PRODUCTOS PACTADOS POSITIVA</vt:lpstr>
      <vt:lpstr>cosmeticos</vt:lpstr>
      <vt:lpstr>Fito</vt:lpstr>
      <vt:lpstr>insumos</vt:lpstr>
      <vt:lpstr>medicamentos</vt:lpstr>
      <vt:lpstr>negociados</vt:lpstr>
      <vt:lpstr>pecono1</vt:lpstr>
      <vt:lpstr>pecono11</vt:lpstr>
      <vt:lpstr>pecono12</vt:lpstr>
      <vt:lpstr>pecono13</vt:lpstr>
      <vt:lpstr>pecono2</vt:lpstr>
      <vt:lpstr>pecono3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Alba Yolanda Sierra Gutierrez</cp:lastModifiedBy>
  <dcterms:created xsi:type="dcterms:W3CDTF">2022-02-01T16:37:22Z</dcterms:created>
  <dcterms:modified xsi:type="dcterms:W3CDTF">2022-02-07T15:58:39Z</dcterms:modified>
</cp:coreProperties>
</file>